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Compréhension" sheetId="1" r:id="rId1"/>
    <sheet name="Correspondance" sheetId="2" r:id="rId2"/>
    <sheet name="Écrire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<sst xmlns="http://schemas.openxmlformats.org/spreadsheetml/2006/main" count="112" uniqueCount="94">
  <si>
    <t>COMPRÉHENSION</t>
  </si>
  <si>
    <t>Comprendre un récit fictif</t>
  </si>
  <si>
    <t>Connaître les usages
de quelques supports de l'écrit</t>
  </si>
  <si>
    <t>Comprendre le vocabulaire technique
utilisé en classe</t>
  </si>
  <si>
    <t>Comprendre des consignes
simples et complexes</t>
  </si>
  <si>
    <t>Comprendre des phrases</t>
  </si>
  <si>
    <t>% de réussite</t>
  </si>
  <si>
    <t>Sélectionner les bonnes images</t>
  </si>
  <si>
    <t xml:space="preserve">Mettre en ordre chronologique </t>
  </si>
  <si>
    <t>Livre de cuisine</t>
  </si>
  <si>
    <t>L'album</t>
  </si>
  <si>
    <t>Le catalogue</t>
  </si>
  <si>
    <t>Le programme de télévision</t>
  </si>
  <si>
    <t>L'annuaire</t>
  </si>
  <si>
    <t>Le journal</t>
  </si>
  <si>
    <t>Entourer le chiffre</t>
  </si>
  <si>
    <t>Entourer la lettre</t>
  </si>
  <si>
    <t>Entourer le mot</t>
  </si>
  <si>
    <r>
      <t xml:space="preserve">Entourer la </t>
    </r>
    <r>
      <rPr>
        <sz val="8"/>
        <color indexed="8"/>
        <rFont val="Arial"/>
        <family val="2"/>
      </rPr>
      <t>lettre majuscule</t>
    </r>
  </si>
  <si>
    <t xml:space="preserve">Entourer le premier mot </t>
  </si>
  <si>
    <t>Entourer une ligne</t>
  </si>
  <si>
    <t>Entourer la première phrase</t>
  </si>
  <si>
    <t>Colorier l'os dans l'assiette du chien</t>
  </si>
  <si>
    <t>Dessiner des lunettes de soleil au petit garçon</t>
  </si>
  <si>
    <t>Dessiner un soleil au dessus du mur</t>
  </si>
  <si>
    <t>Dessiner des fleurs sur la robe de la petite fille
puis un chapeau sur la tête du petit garçon</t>
  </si>
  <si>
    <t>Colorier en vert les chaussettes de la
petite fille puis entourer l'arrosoir</t>
  </si>
  <si>
    <t>Entourez en bleu la main qui ouvre le robinet
et attacher le cheval à la barrière devant lui</t>
  </si>
  <si>
    <t>Ils sont en train de sauter par dessus le mur</t>
  </si>
  <si>
    <t>La vache les regarde</t>
  </si>
  <si>
    <t>Le carré qui est dans l'étoile est noir</t>
  </si>
  <si>
    <t>Le chien poursuit le cheval qui se retourne</t>
  </si>
  <si>
    <t>Ni le chien ni la balle sont gris</t>
  </si>
  <si>
    <t>Le camion est poussé par le garçon</t>
  </si>
  <si>
    <t>Fin de GS</t>
  </si>
  <si>
    <t>Début CP</t>
  </si>
  <si>
    <t>Fin GS + Début CP</t>
  </si>
  <si>
    <t>% de réussite par item</t>
  </si>
  <si>
    <t>Établir des correspondances entre l'oral et l'écrit</t>
  </si>
  <si>
    <t>Identifier les composantes sonores de la langue</t>
  </si>
  <si>
    <t>Entourer le mot
le plus long</t>
  </si>
  <si>
    <t>Situer les mots d'une phrase</t>
  </si>
  <si>
    <t>% de réussite par élève</t>
  </si>
  <si>
    <t>Dénombrer les syllabes</t>
  </si>
  <si>
    <t>Prendre conscience des rimes</t>
  </si>
  <si>
    <t>Retrouver les sons dans les mots</t>
  </si>
  <si>
    <t>Dinosaure</t>
  </si>
  <si>
    <t>Grenouille</t>
  </si>
  <si>
    <t>Papillon</t>
  </si>
  <si>
    <t>Éléphant</t>
  </si>
  <si>
    <t>B</t>
  </si>
  <si>
    <t>I</t>
  </si>
  <si>
    <t>U</t>
  </si>
  <si>
    <t>E</t>
  </si>
  <si>
    <t>Pierre</t>
  </si>
  <si>
    <t>je</t>
  </si>
  <si>
    <t>mer</t>
  </si>
  <si>
    <t xml:space="preserve">Fin GS </t>
  </si>
  <si>
    <t>Tortue</t>
  </si>
  <si>
    <t>Chat</t>
  </si>
  <si>
    <t>Kangourou</t>
  </si>
  <si>
    <t>Bol</t>
  </si>
  <si>
    <t>Bras</t>
  </si>
  <si>
    <t>Poire</t>
  </si>
  <si>
    <t>Train</t>
  </si>
  <si>
    <t>bien</t>
  </si>
  <si>
    <t>pain</t>
  </si>
  <si>
    <t>troupeau</t>
  </si>
  <si>
    <t>canne</t>
  </si>
  <si>
    <t>grand</t>
  </si>
  <si>
    <t>voisie</t>
  </si>
  <si>
    <t>trois</t>
  </si>
  <si>
    <t>classe</t>
  </si>
  <si>
    <t>Fin GS</t>
  </si>
  <si>
    <t>ÉCRIRE</t>
  </si>
  <si>
    <t>Sens de rotation</t>
  </si>
  <si>
    <t>Hauteur des boucles</t>
  </si>
  <si>
    <t>Tenue du crayon</t>
  </si>
  <si>
    <t>Posture du corps</t>
  </si>
  <si>
    <t>Écriture d'un mot</t>
  </si>
  <si>
    <t>Proposer une écriture alphabétique phonétiquement plausible pour un mot simple</t>
  </si>
  <si>
    <t xml:space="preserve">% de réussite par élève fin GS </t>
  </si>
  <si>
    <t>% de réussite par élève début CP</t>
  </si>
  <si>
    <t>% de réussite par élève fin GS + début CP</t>
  </si>
  <si>
    <t>Maîtrise de la langue - Évaluations en fin de GS</t>
  </si>
  <si>
    <t>Évaluations au début du CP</t>
  </si>
  <si>
    <t>Résultats évaluations fin GS/début CP</t>
  </si>
  <si>
    <t>Tableau
bilan</t>
  </si>
  <si>
    <t>Compréhension</t>
  </si>
  <si>
    <t>Etablir des 
correspondances</t>
  </si>
  <si>
    <t>Identifier les composantes sonores du langage</t>
  </si>
  <si>
    <t>Écrire</t>
  </si>
  <si>
    <t>Copie d'une phrase en cursive</t>
  </si>
  <si>
    <t>Ecriture du prénom en cursive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</si>
</sst>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0" fillId="29" borderId="4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0" fillId="33" borderId="5" applyNumberFormat="0" applyAlignment="0" applyProtection="0"/>
    <xf numFmtId="0" fontId="38" fillId="34" borderId="0" applyNumberFormat="0" applyBorder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5" borderId="1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/>
    </xf>
    <xf numFmtId="9" fontId="8" fillId="0" borderId="18" xfId="0" applyNumberFormat="1" applyFont="1" applyBorder="1" applyAlignment="1">
      <alignment/>
    </xf>
    <xf numFmtId="9" fontId="8" fillId="0" borderId="19" xfId="0" applyNumberFormat="1" applyFont="1" applyBorder="1" applyAlignment="1">
      <alignment/>
    </xf>
    <xf numFmtId="9" fontId="8" fillId="0" borderId="20" xfId="0" applyNumberFormat="1" applyFont="1" applyBorder="1" applyAlignment="1">
      <alignment/>
    </xf>
    <xf numFmtId="9" fontId="8" fillId="0" borderId="21" xfId="0" applyNumberFormat="1" applyFont="1" applyBorder="1" applyAlignment="1">
      <alignment/>
    </xf>
    <xf numFmtId="9" fontId="8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textRotation="90"/>
    </xf>
    <xf numFmtId="0" fontId="4" fillId="0" borderId="26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9" fontId="0" fillId="0" borderId="14" xfId="0" applyNumberFormat="1" applyBorder="1" applyAlignment="1">
      <alignment/>
    </xf>
    <xf numFmtId="9" fontId="0" fillId="0" borderId="0" xfId="0" applyNumberFormat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9" fontId="0" fillId="0" borderId="15" xfId="0" applyNumberFormat="1" applyBorder="1" applyAlignment="1">
      <alignment/>
    </xf>
    <xf numFmtId="9" fontId="8" fillId="0" borderId="35" xfId="0" applyNumberFormat="1" applyFont="1" applyBorder="1" applyAlignment="1">
      <alignment/>
    </xf>
    <xf numFmtId="9" fontId="8" fillId="0" borderId="36" xfId="0" applyNumberFormat="1" applyFont="1" applyBorder="1" applyAlignment="1">
      <alignment/>
    </xf>
    <xf numFmtId="9" fontId="8" fillId="0" borderId="37" xfId="0" applyNumberFormat="1" applyFont="1" applyBorder="1" applyAlignment="1">
      <alignment/>
    </xf>
    <xf numFmtId="9" fontId="8" fillId="0" borderId="38" xfId="0" applyNumberFormat="1" applyFont="1" applyBorder="1" applyAlignment="1">
      <alignment/>
    </xf>
    <xf numFmtId="9" fontId="0" fillId="0" borderId="38" xfId="0" applyNumberFormat="1" applyBorder="1" applyAlignment="1">
      <alignment/>
    </xf>
    <xf numFmtId="0" fontId="4" fillId="0" borderId="39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4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9" fontId="0" fillId="0" borderId="14" xfId="0" applyNumberFormat="1" applyBorder="1" applyAlignment="1" applyProtection="1">
      <alignment/>
      <protection/>
    </xf>
    <xf numFmtId="9" fontId="0" fillId="0" borderId="15" xfId="0" applyNumberFormat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1" fillId="37" borderId="13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rrone" xfId="44"/>
    <cellStyle name="Insatisfaisant" xfId="45"/>
    <cellStyle name="Juste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nsReponse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">
    <dxf>
      <fill>
        <patternFill patternType="solid">
          <fgColor indexed="9"/>
          <bgColor indexed="26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25.7109375" style="0" customWidth="1"/>
    <col min="2" max="22" width="5.140625" style="0" customWidth="1"/>
    <col min="23" max="29" width="5.28125" style="0" customWidth="1"/>
    <col min="30" max="32" width="10.140625" style="0" customWidth="1"/>
  </cols>
  <sheetData>
    <row r="1" spans="1:32" s="1" customFormat="1" ht="24.75" customHeight="1" thickBot="1" thickTop="1">
      <c r="A1" s="54" t="s">
        <v>0</v>
      </c>
      <c r="B1" s="61" t="s">
        <v>1</v>
      </c>
      <c r="C1" s="55"/>
      <c r="D1" s="61" t="s">
        <v>2</v>
      </c>
      <c r="E1" s="62"/>
      <c r="F1" s="62"/>
      <c r="G1" s="62"/>
      <c r="H1" s="62"/>
      <c r="I1" s="55"/>
      <c r="J1" s="61" t="s">
        <v>3</v>
      </c>
      <c r="K1" s="62"/>
      <c r="L1" s="62"/>
      <c r="M1" s="62"/>
      <c r="N1" s="62"/>
      <c r="O1" s="62"/>
      <c r="P1" s="62"/>
      <c r="Q1" s="55"/>
      <c r="R1" s="61" t="s">
        <v>4</v>
      </c>
      <c r="S1" s="62"/>
      <c r="T1" s="62"/>
      <c r="U1" s="62"/>
      <c r="V1" s="62"/>
      <c r="W1" s="55"/>
      <c r="X1" s="61" t="s">
        <v>5</v>
      </c>
      <c r="Y1" s="62"/>
      <c r="Z1" s="62"/>
      <c r="AA1" s="62"/>
      <c r="AB1" s="62"/>
      <c r="AC1" s="55"/>
      <c r="AD1" s="53" t="s">
        <v>6</v>
      </c>
      <c r="AE1" s="53"/>
      <c r="AF1" s="53"/>
    </row>
    <row r="2" spans="1:32" ht="172.5" customHeight="1" thickBot="1" thickTop="1">
      <c r="A2" s="54"/>
      <c r="B2" s="22" t="s">
        <v>7</v>
      </c>
      <c r="C2" s="24" t="s">
        <v>8</v>
      </c>
      <c r="D2" s="22" t="s">
        <v>9</v>
      </c>
      <c r="E2" s="23" t="s">
        <v>10</v>
      </c>
      <c r="F2" s="23" t="s">
        <v>11</v>
      </c>
      <c r="G2" s="23" t="s">
        <v>12</v>
      </c>
      <c r="H2" s="23" t="s">
        <v>13</v>
      </c>
      <c r="I2" s="24" t="s">
        <v>14</v>
      </c>
      <c r="J2" s="22" t="s">
        <v>15</v>
      </c>
      <c r="K2" s="23" t="s">
        <v>16</v>
      </c>
      <c r="L2" s="23" t="s">
        <v>17</v>
      </c>
      <c r="M2" s="23" t="s">
        <v>18</v>
      </c>
      <c r="N2" s="23" t="s">
        <v>17</v>
      </c>
      <c r="O2" s="23" t="s">
        <v>19</v>
      </c>
      <c r="P2" s="23" t="s">
        <v>20</v>
      </c>
      <c r="Q2" s="24" t="s">
        <v>21</v>
      </c>
      <c r="R2" s="22" t="s">
        <v>22</v>
      </c>
      <c r="S2" s="23" t="s">
        <v>23</v>
      </c>
      <c r="T2" s="23" t="s">
        <v>24</v>
      </c>
      <c r="U2" s="23" t="s">
        <v>25</v>
      </c>
      <c r="V2" s="23" t="s">
        <v>26</v>
      </c>
      <c r="W2" s="24" t="s">
        <v>27</v>
      </c>
      <c r="X2" s="22" t="s">
        <v>28</v>
      </c>
      <c r="Y2" s="23" t="s">
        <v>29</v>
      </c>
      <c r="Z2" s="23" t="s">
        <v>30</v>
      </c>
      <c r="AA2" s="23" t="s">
        <v>31</v>
      </c>
      <c r="AB2" s="23" t="s">
        <v>32</v>
      </c>
      <c r="AC2" s="24" t="s">
        <v>33</v>
      </c>
      <c r="AD2" s="2" t="s">
        <v>34</v>
      </c>
      <c r="AE2" s="2" t="s">
        <v>35</v>
      </c>
      <c r="AF2" s="3" t="s">
        <v>36</v>
      </c>
    </row>
    <row r="3" spans="1:32" ht="13.5" thickTop="1">
      <c r="A3" s="65"/>
      <c r="B3" s="31"/>
      <c r="C3" s="30"/>
      <c r="D3" s="31"/>
      <c r="E3" s="29"/>
      <c r="F3" s="29"/>
      <c r="G3" s="29"/>
      <c r="H3" s="29"/>
      <c r="I3" s="30"/>
      <c r="J3" s="31"/>
      <c r="K3" s="29"/>
      <c r="L3" s="29"/>
      <c r="M3" s="29"/>
      <c r="N3" s="29"/>
      <c r="O3" s="29"/>
      <c r="P3" s="29"/>
      <c r="Q3" s="30"/>
      <c r="R3" s="31"/>
      <c r="S3" s="29"/>
      <c r="T3" s="29"/>
      <c r="U3" s="29"/>
      <c r="V3" s="29"/>
      <c r="W3" s="30"/>
      <c r="X3" s="31"/>
      <c r="Y3" s="29"/>
      <c r="Z3" s="29"/>
      <c r="AA3" s="29"/>
      <c r="AB3" s="29"/>
      <c r="AC3" s="30"/>
      <c r="AD3" s="4">
        <f aca="true" t="shared" si="0" ref="AD3:AD33">IF(ISBLANK(A3),"",(SUM(COUNTIF(B3:W3,1))+SUM(COUNTIF(B3:W3,2)))/22)</f>
      </c>
      <c r="AE3" s="4">
        <f aca="true" t="shared" si="1" ref="AE3:AE33">IF(ISBLANK(A3),"",(SUM(COUNTIF(X3:AC3,1))+SUM(COUNTIF(X3:AC3,2)))/6)</f>
      </c>
      <c r="AF3" s="4">
        <f aca="true" t="shared" si="2" ref="AF3:AF33">IF(ISBLANK(A3),"",(SUM(COUNTIF(B3:AC3,1))+SUM(COUNTIF(B3:AC3,2)))/28)</f>
      </c>
    </row>
    <row r="4" spans="1:32" ht="12.75">
      <c r="A4" s="66"/>
      <c r="B4" s="31"/>
      <c r="C4" s="30"/>
      <c r="D4" s="31"/>
      <c r="E4" s="29"/>
      <c r="F4" s="29"/>
      <c r="G4" s="29"/>
      <c r="H4" s="29"/>
      <c r="I4" s="30"/>
      <c r="J4" s="31"/>
      <c r="K4" s="29"/>
      <c r="L4" s="29"/>
      <c r="M4" s="29"/>
      <c r="N4" s="29"/>
      <c r="O4" s="29"/>
      <c r="P4" s="29"/>
      <c r="Q4" s="30"/>
      <c r="R4" s="31"/>
      <c r="S4" s="29"/>
      <c r="T4" s="29"/>
      <c r="U4" s="29"/>
      <c r="V4" s="29"/>
      <c r="W4" s="30"/>
      <c r="X4" s="31"/>
      <c r="Y4" s="29"/>
      <c r="Z4" s="29"/>
      <c r="AA4" s="29"/>
      <c r="AB4" s="29"/>
      <c r="AC4" s="30"/>
      <c r="AD4" s="4">
        <f t="shared" si="0"/>
      </c>
      <c r="AE4" s="4">
        <f t="shared" si="1"/>
      </c>
      <c r="AF4" s="4">
        <f t="shared" si="2"/>
      </c>
    </row>
    <row r="5" spans="1:32" ht="12.75">
      <c r="A5" s="66"/>
      <c r="B5" s="31"/>
      <c r="C5" s="30"/>
      <c r="D5" s="31"/>
      <c r="E5" s="29"/>
      <c r="F5" s="29"/>
      <c r="G5" s="29"/>
      <c r="H5" s="29"/>
      <c r="I5" s="30"/>
      <c r="J5" s="31"/>
      <c r="K5" s="29"/>
      <c r="L5" s="29"/>
      <c r="M5" s="29"/>
      <c r="N5" s="29"/>
      <c r="O5" s="29"/>
      <c r="P5" s="29"/>
      <c r="Q5" s="30"/>
      <c r="R5" s="31"/>
      <c r="S5" s="29"/>
      <c r="T5" s="29"/>
      <c r="U5" s="29"/>
      <c r="V5" s="29"/>
      <c r="W5" s="30"/>
      <c r="X5" s="31"/>
      <c r="Y5" s="29"/>
      <c r="Z5" s="29"/>
      <c r="AA5" s="29"/>
      <c r="AB5" s="29"/>
      <c r="AC5" s="30"/>
      <c r="AD5" s="4">
        <f t="shared" si="0"/>
      </c>
      <c r="AE5" s="4">
        <f t="shared" si="1"/>
      </c>
      <c r="AF5" s="4">
        <f t="shared" si="2"/>
      </c>
    </row>
    <row r="6" spans="1:32" ht="12.75">
      <c r="A6" s="66"/>
      <c r="B6" s="31"/>
      <c r="C6" s="30"/>
      <c r="D6" s="31"/>
      <c r="E6" s="29"/>
      <c r="F6" s="29"/>
      <c r="G6" s="29"/>
      <c r="H6" s="29"/>
      <c r="I6" s="30"/>
      <c r="J6" s="31"/>
      <c r="K6" s="29"/>
      <c r="L6" s="29"/>
      <c r="M6" s="29"/>
      <c r="N6" s="29"/>
      <c r="O6" s="29"/>
      <c r="P6" s="29"/>
      <c r="Q6" s="30"/>
      <c r="R6" s="31"/>
      <c r="S6" s="29"/>
      <c r="T6" s="29"/>
      <c r="U6" s="29"/>
      <c r="V6" s="29"/>
      <c r="W6" s="30"/>
      <c r="X6" s="31"/>
      <c r="Y6" s="29"/>
      <c r="Z6" s="29"/>
      <c r="AA6" s="29"/>
      <c r="AB6" s="29"/>
      <c r="AC6" s="30"/>
      <c r="AD6" s="4">
        <f t="shared" si="0"/>
      </c>
      <c r="AE6" s="4">
        <f t="shared" si="1"/>
      </c>
      <c r="AF6" s="4">
        <f t="shared" si="2"/>
      </c>
    </row>
    <row r="7" spans="1:32" ht="12.75">
      <c r="A7" s="66"/>
      <c r="B7" s="31"/>
      <c r="C7" s="30"/>
      <c r="D7" s="31"/>
      <c r="E7" s="29"/>
      <c r="F7" s="29"/>
      <c r="G7" s="29"/>
      <c r="H7" s="29"/>
      <c r="I7" s="30"/>
      <c r="J7" s="31"/>
      <c r="K7" s="29"/>
      <c r="L7" s="29"/>
      <c r="M7" s="29"/>
      <c r="N7" s="29"/>
      <c r="O7" s="29"/>
      <c r="P7" s="29"/>
      <c r="Q7" s="30"/>
      <c r="R7" s="31"/>
      <c r="S7" s="29"/>
      <c r="T7" s="29"/>
      <c r="U7" s="29"/>
      <c r="V7" s="29"/>
      <c r="W7" s="30"/>
      <c r="X7" s="31"/>
      <c r="Y7" s="29"/>
      <c r="Z7" s="29"/>
      <c r="AA7" s="29"/>
      <c r="AB7" s="29"/>
      <c r="AC7" s="30"/>
      <c r="AD7" s="4">
        <f t="shared" si="0"/>
      </c>
      <c r="AE7" s="4">
        <f t="shared" si="1"/>
      </c>
      <c r="AF7" s="4">
        <f t="shared" si="2"/>
      </c>
    </row>
    <row r="8" spans="1:32" ht="12.75">
      <c r="A8" s="66"/>
      <c r="B8" s="31"/>
      <c r="C8" s="30"/>
      <c r="D8" s="31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0"/>
      <c r="R8" s="31"/>
      <c r="S8" s="29"/>
      <c r="T8" s="29"/>
      <c r="U8" s="29"/>
      <c r="V8" s="29"/>
      <c r="W8" s="30"/>
      <c r="X8" s="31"/>
      <c r="Y8" s="29"/>
      <c r="Z8" s="29"/>
      <c r="AA8" s="29"/>
      <c r="AB8" s="29"/>
      <c r="AC8" s="30"/>
      <c r="AD8" s="4">
        <f t="shared" si="0"/>
      </c>
      <c r="AE8" s="4">
        <f t="shared" si="1"/>
      </c>
      <c r="AF8" s="4">
        <f t="shared" si="2"/>
      </c>
    </row>
    <row r="9" spans="1:32" ht="12.75">
      <c r="A9" s="66"/>
      <c r="B9" s="31"/>
      <c r="C9" s="30"/>
      <c r="D9" s="31"/>
      <c r="E9" s="29"/>
      <c r="F9" s="29"/>
      <c r="G9" s="29"/>
      <c r="H9" s="29"/>
      <c r="I9" s="30"/>
      <c r="J9" s="31"/>
      <c r="K9" s="29"/>
      <c r="L9" s="29"/>
      <c r="M9" s="29"/>
      <c r="N9" s="29"/>
      <c r="O9" s="29"/>
      <c r="P9" s="29"/>
      <c r="Q9" s="30"/>
      <c r="R9" s="31"/>
      <c r="S9" s="29"/>
      <c r="T9" s="29"/>
      <c r="U9" s="29"/>
      <c r="V9" s="29"/>
      <c r="W9" s="30"/>
      <c r="X9" s="31"/>
      <c r="Y9" s="29"/>
      <c r="Z9" s="29"/>
      <c r="AA9" s="29"/>
      <c r="AB9" s="29"/>
      <c r="AC9" s="30"/>
      <c r="AD9" s="4">
        <f t="shared" si="0"/>
      </c>
      <c r="AE9" s="4">
        <f t="shared" si="1"/>
      </c>
      <c r="AF9" s="4">
        <f t="shared" si="2"/>
      </c>
    </row>
    <row r="10" spans="1:32" ht="12.75">
      <c r="A10" s="66"/>
      <c r="B10" s="31"/>
      <c r="C10" s="30"/>
      <c r="D10" s="31"/>
      <c r="E10" s="29"/>
      <c r="F10" s="29"/>
      <c r="G10" s="29"/>
      <c r="H10" s="29"/>
      <c r="I10" s="30"/>
      <c r="J10" s="31"/>
      <c r="K10" s="29"/>
      <c r="L10" s="29"/>
      <c r="M10" s="29"/>
      <c r="N10" s="29"/>
      <c r="O10" s="29"/>
      <c r="P10" s="29"/>
      <c r="Q10" s="30"/>
      <c r="R10" s="31"/>
      <c r="S10" s="29"/>
      <c r="T10" s="29"/>
      <c r="U10" s="29"/>
      <c r="V10" s="29"/>
      <c r="W10" s="30"/>
      <c r="X10" s="31"/>
      <c r="Y10" s="29"/>
      <c r="Z10" s="29"/>
      <c r="AA10" s="29"/>
      <c r="AB10" s="29"/>
      <c r="AC10" s="30"/>
      <c r="AD10" s="4">
        <f t="shared" si="0"/>
      </c>
      <c r="AE10" s="4">
        <f t="shared" si="1"/>
      </c>
      <c r="AF10" s="4">
        <f t="shared" si="2"/>
      </c>
    </row>
    <row r="11" spans="1:32" ht="12.75">
      <c r="A11" s="66"/>
      <c r="B11" s="31"/>
      <c r="C11" s="30"/>
      <c r="D11" s="31"/>
      <c r="E11" s="29"/>
      <c r="F11" s="29"/>
      <c r="G11" s="29"/>
      <c r="H11" s="29"/>
      <c r="I11" s="30"/>
      <c r="J11" s="31"/>
      <c r="K11" s="29"/>
      <c r="L11" s="29"/>
      <c r="M11" s="29"/>
      <c r="N11" s="29"/>
      <c r="O11" s="29"/>
      <c r="P11" s="29"/>
      <c r="Q11" s="30"/>
      <c r="R11" s="31"/>
      <c r="S11" s="29"/>
      <c r="T11" s="29"/>
      <c r="U11" s="29"/>
      <c r="V11" s="29"/>
      <c r="W11" s="30"/>
      <c r="X11" s="31"/>
      <c r="Y11" s="29"/>
      <c r="Z11" s="29"/>
      <c r="AA11" s="29"/>
      <c r="AB11" s="29"/>
      <c r="AC11" s="30"/>
      <c r="AD11" s="4">
        <f t="shared" si="0"/>
      </c>
      <c r="AE11" s="4">
        <f t="shared" si="1"/>
      </c>
      <c r="AF11" s="4">
        <f t="shared" si="2"/>
      </c>
    </row>
    <row r="12" spans="1:32" ht="12.75">
      <c r="A12" s="66"/>
      <c r="B12" s="31"/>
      <c r="C12" s="30"/>
      <c r="D12" s="31"/>
      <c r="E12" s="29"/>
      <c r="F12" s="29"/>
      <c r="G12" s="29"/>
      <c r="H12" s="29"/>
      <c r="I12" s="30"/>
      <c r="J12" s="31"/>
      <c r="K12" s="29"/>
      <c r="L12" s="29"/>
      <c r="M12" s="29"/>
      <c r="N12" s="29"/>
      <c r="O12" s="29"/>
      <c r="P12" s="29"/>
      <c r="Q12" s="30"/>
      <c r="R12" s="31"/>
      <c r="S12" s="29"/>
      <c r="T12" s="29"/>
      <c r="U12" s="29"/>
      <c r="V12" s="29"/>
      <c r="W12" s="30"/>
      <c r="X12" s="31"/>
      <c r="Y12" s="29"/>
      <c r="Z12" s="29"/>
      <c r="AA12" s="29"/>
      <c r="AB12" s="29"/>
      <c r="AC12" s="30"/>
      <c r="AD12" s="4">
        <f t="shared" si="0"/>
      </c>
      <c r="AE12" s="4">
        <f t="shared" si="1"/>
      </c>
      <c r="AF12" s="4">
        <f t="shared" si="2"/>
      </c>
    </row>
    <row r="13" spans="1:32" ht="12.75">
      <c r="A13" s="66"/>
      <c r="B13" s="31"/>
      <c r="C13" s="30"/>
      <c r="D13" s="31"/>
      <c r="E13" s="29"/>
      <c r="F13" s="29"/>
      <c r="G13" s="29"/>
      <c r="H13" s="29"/>
      <c r="I13" s="30"/>
      <c r="J13" s="31"/>
      <c r="K13" s="29"/>
      <c r="L13" s="29"/>
      <c r="M13" s="29"/>
      <c r="N13" s="29"/>
      <c r="O13" s="29"/>
      <c r="P13" s="29"/>
      <c r="Q13" s="30"/>
      <c r="R13" s="31"/>
      <c r="S13" s="29"/>
      <c r="T13" s="29"/>
      <c r="U13" s="29"/>
      <c r="V13" s="29"/>
      <c r="W13" s="30"/>
      <c r="X13" s="31"/>
      <c r="Y13" s="29"/>
      <c r="Z13" s="29"/>
      <c r="AA13" s="29"/>
      <c r="AB13" s="29"/>
      <c r="AC13" s="30"/>
      <c r="AD13" s="4">
        <f t="shared" si="0"/>
      </c>
      <c r="AE13" s="4">
        <f t="shared" si="1"/>
      </c>
      <c r="AF13" s="4">
        <f t="shared" si="2"/>
      </c>
    </row>
    <row r="14" spans="1:32" ht="12.75">
      <c r="A14" s="66"/>
      <c r="B14" s="31"/>
      <c r="C14" s="30"/>
      <c r="D14" s="31"/>
      <c r="E14" s="29"/>
      <c r="F14" s="29"/>
      <c r="G14" s="29"/>
      <c r="H14" s="29"/>
      <c r="I14" s="30"/>
      <c r="J14" s="31"/>
      <c r="K14" s="29"/>
      <c r="L14" s="29"/>
      <c r="M14" s="29"/>
      <c r="N14" s="29"/>
      <c r="O14" s="29"/>
      <c r="P14" s="29"/>
      <c r="Q14" s="30"/>
      <c r="R14" s="31"/>
      <c r="S14" s="29"/>
      <c r="T14" s="29"/>
      <c r="U14" s="29"/>
      <c r="V14" s="29"/>
      <c r="W14" s="30"/>
      <c r="X14" s="31"/>
      <c r="Y14" s="29"/>
      <c r="Z14" s="29"/>
      <c r="AA14" s="29"/>
      <c r="AB14" s="29"/>
      <c r="AC14" s="30"/>
      <c r="AD14" s="4">
        <f t="shared" si="0"/>
      </c>
      <c r="AE14" s="4">
        <f t="shared" si="1"/>
      </c>
      <c r="AF14" s="4">
        <f t="shared" si="2"/>
      </c>
    </row>
    <row r="15" spans="1:32" ht="12.75">
      <c r="A15" s="66"/>
      <c r="B15" s="31"/>
      <c r="C15" s="30"/>
      <c r="D15" s="31"/>
      <c r="E15" s="29"/>
      <c r="F15" s="29"/>
      <c r="G15" s="29"/>
      <c r="H15" s="29"/>
      <c r="I15" s="30"/>
      <c r="J15" s="31"/>
      <c r="K15" s="29"/>
      <c r="L15" s="29"/>
      <c r="M15" s="29"/>
      <c r="N15" s="29"/>
      <c r="O15" s="29"/>
      <c r="P15" s="29"/>
      <c r="Q15" s="30"/>
      <c r="R15" s="31"/>
      <c r="S15" s="29"/>
      <c r="T15" s="29"/>
      <c r="U15" s="29"/>
      <c r="V15" s="29"/>
      <c r="W15" s="30"/>
      <c r="X15" s="31"/>
      <c r="Y15" s="29"/>
      <c r="Z15" s="29"/>
      <c r="AA15" s="29"/>
      <c r="AB15" s="29"/>
      <c r="AC15" s="30"/>
      <c r="AD15" s="4">
        <f t="shared" si="0"/>
      </c>
      <c r="AE15" s="4">
        <f t="shared" si="1"/>
      </c>
      <c r="AF15" s="4">
        <f t="shared" si="2"/>
      </c>
    </row>
    <row r="16" spans="1:32" ht="12.75">
      <c r="A16" s="66"/>
      <c r="B16" s="31"/>
      <c r="C16" s="30"/>
      <c r="D16" s="31"/>
      <c r="E16" s="29"/>
      <c r="F16" s="29"/>
      <c r="G16" s="29"/>
      <c r="H16" s="29"/>
      <c r="I16" s="30"/>
      <c r="J16" s="31"/>
      <c r="K16" s="29"/>
      <c r="L16" s="29"/>
      <c r="M16" s="29"/>
      <c r="N16" s="29"/>
      <c r="O16" s="29"/>
      <c r="P16" s="29"/>
      <c r="Q16" s="30"/>
      <c r="R16" s="31"/>
      <c r="S16" s="29"/>
      <c r="T16" s="29"/>
      <c r="U16" s="29"/>
      <c r="V16" s="29"/>
      <c r="W16" s="30"/>
      <c r="X16" s="31"/>
      <c r="Y16" s="29"/>
      <c r="Z16" s="29"/>
      <c r="AA16" s="29"/>
      <c r="AB16" s="29"/>
      <c r="AC16" s="30"/>
      <c r="AD16" s="4">
        <f t="shared" si="0"/>
      </c>
      <c r="AE16" s="4">
        <f t="shared" si="1"/>
      </c>
      <c r="AF16" s="4">
        <f t="shared" si="2"/>
      </c>
    </row>
    <row r="17" spans="1:32" ht="12.75">
      <c r="A17" s="66"/>
      <c r="B17" s="31"/>
      <c r="C17" s="30"/>
      <c r="D17" s="31"/>
      <c r="E17" s="29"/>
      <c r="F17" s="29"/>
      <c r="G17" s="29"/>
      <c r="H17" s="29"/>
      <c r="I17" s="30"/>
      <c r="J17" s="31"/>
      <c r="K17" s="29"/>
      <c r="L17" s="29"/>
      <c r="M17" s="29"/>
      <c r="N17" s="29"/>
      <c r="O17" s="29"/>
      <c r="P17" s="29"/>
      <c r="Q17" s="30"/>
      <c r="R17" s="31"/>
      <c r="S17" s="29"/>
      <c r="T17" s="29"/>
      <c r="U17" s="29"/>
      <c r="V17" s="29"/>
      <c r="W17" s="30"/>
      <c r="X17" s="31"/>
      <c r="Y17" s="29"/>
      <c r="Z17" s="29"/>
      <c r="AA17" s="29"/>
      <c r="AB17" s="29"/>
      <c r="AC17" s="30"/>
      <c r="AD17" s="4">
        <f t="shared" si="0"/>
      </c>
      <c r="AE17" s="4">
        <f t="shared" si="1"/>
      </c>
      <c r="AF17" s="4">
        <f t="shared" si="2"/>
      </c>
    </row>
    <row r="18" spans="1:32" ht="12.75">
      <c r="A18" s="66"/>
      <c r="B18" s="31"/>
      <c r="C18" s="30"/>
      <c r="D18" s="31"/>
      <c r="E18" s="29"/>
      <c r="F18" s="29"/>
      <c r="G18" s="29"/>
      <c r="H18" s="29"/>
      <c r="I18" s="30"/>
      <c r="J18" s="31"/>
      <c r="K18" s="29"/>
      <c r="L18" s="29"/>
      <c r="M18" s="29"/>
      <c r="N18" s="29"/>
      <c r="O18" s="29"/>
      <c r="P18" s="29"/>
      <c r="Q18" s="30"/>
      <c r="R18" s="31"/>
      <c r="S18" s="29"/>
      <c r="T18" s="29"/>
      <c r="U18" s="29"/>
      <c r="V18" s="29"/>
      <c r="W18" s="30"/>
      <c r="X18" s="31"/>
      <c r="Y18" s="29"/>
      <c r="Z18" s="29"/>
      <c r="AA18" s="29"/>
      <c r="AB18" s="29"/>
      <c r="AC18" s="30"/>
      <c r="AD18" s="4">
        <f t="shared" si="0"/>
      </c>
      <c r="AE18" s="4">
        <f t="shared" si="1"/>
      </c>
      <c r="AF18" s="4">
        <f t="shared" si="2"/>
      </c>
    </row>
    <row r="19" spans="1:32" ht="12.75">
      <c r="A19" s="66"/>
      <c r="B19" s="31"/>
      <c r="C19" s="30"/>
      <c r="D19" s="31"/>
      <c r="E19" s="29"/>
      <c r="F19" s="29"/>
      <c r="G19" s="29"/>
      <c r="H19" s="29"/>
      <c r="I19" s="30"/>
      <c r="J19" s="31"/>
      <c r="K19" s="29"/>
      <c r="L19" s="29"/>
      <c r="M19" s="29"/>
      <c r="N19" s="29"/>
      <c r="O19" s="29"/>
      <c r="P19" s="29"/>
      <c r="Q19" s="30"/>
      <c r="R19" s="31"/>
      <c r="S19" s="29"/>
      <c r="T19" s="29"/>
      <c r="U19" s="29"/>
      <c r="V19" s="29"/>
      <c r="W19" s="30"/>
      <c r="X19" s="31"/>
      <c r="Y19" s="29"/>
      <c r="Z19" s="29"/>
      <c r="AA19" s="29"/>
      <c r="AB19" s="29"/>
      <c r="AC19" s="30"/>
      <c r="AD19" s="4">
        <f t="shared" si="0"/>
      </c>
      <c r="AE19" s="4">
        <f t="shared" si="1"/>
      </c>
      <c r="AF19" s="4">
        <f t="shared" si="2"/>
      </c>
    </row>
    <row r="20" spans="1:32" ht="12.75">
      <c r="A20" s="66"/>
      <c r="B20" s="31"/>
      <c r="C20" s="30"/>
      <c r="D20" s="31"/>
      <c r="E20" s="29"/>
      <c r="F20" s="29"/>
      <c r="G20" s="29"/>
      <c r="H20" s="29"/>
      <c r="I20" s="30"/>
      <c r="J20" s="31"/>
      <c r="K20" s="29"/>
      <c r="L20" s="29"/>
      <c r="M20" s="29"/>
      <c r="N20" s="29"/>
      <c r="O20" s="29"/>
      <c r="P20" s="29"/>
      <c r="Q20" s="30"/>
      <c r="R20" s="31"/>
      <c r="S20" s="29"/>
      <c r="T20" s="29"/>
      <c r="U20" s="29"/>
      <c r="V20" s="29"/>
      <c r="W20" s="30"/>
      <c r="X20" s="31"/>
      <c r="Y20" s="29"/>
      <c r="Z20" s="29"/>
      <c r="AA20" s="29"/>
      <c r="AB20" s="29"/>
      <c r="AC20" s="30"/>
      <c r="AD20" s="4">
        <f t="shared" si="0"/>
      </c>
      <c r="AE20" s="4">
        <f t="shared" si="1"/>
      </c>
      <c r="AF20" s="4">
        <f t="shared" si="2"/>
      </c>
    </row>
    <row r="21" spans="1:32" ht="12.75">
      <c r="A21" s="66"/>
      <c r="B21" s="31"/>
      <c r="C21" s="30"/>
      <c r="D21" s="31"/>
      <c r="E21" s="29"/>
      <c r="F21" s="29"/>
      <c r="G21" s="29"/>
      <c r="H21" s="29"/>
      <c r="I21" s="30"/>
      <c r="J21" s="31"/>
      <c r="K21" s="29"/>
      <c r="L21" s="29"/>
      <c r="M21" s="29"/>
      <c r="N21" s="29"/>
      <c r="O21" s="29"/>
      <c r="P21" s="29"/>
      <c r="Q21" s="30"/>
      <c r="R21" s="31"/>
      <c r="S21" s="29"/>
      <c r="T21" s="29"/>
      <c r="U21" s="29"/>
      <c r="V21" s="29"/>
      <c r="W21" s="30"/>
      <c r="X21" s="31"/>
      <c r="Y21" s="29"/>
      <c r="Z21" s="29"/>
      <c r="AA21" s="29"/>
      <c r="AB21" s="29"/>
      <c r="AC21" s="30"/>
      <c r="AD21" s="4">
        <f t="shared" si="0"/>
      </c>
      <c r="AE21" s="4">
        <f t="shared" si="1"/>
      </c>
      <c r="AF21" s="4">
        <f t="shared" si="2"/>
      </c>
    </row>
    <row r="22" spans="1:32" ht="12.75">
      <c r="A22" s="66"/>
      <c r="B22" s="31"/>
      <c r="C22" s="30"/>
      <c r="D22" s="31"/>
      <c r="E22" s="29"/>
      <c r="F22" s="29"/>
      <c r="G22" s="29"/>
      <c r="H22" s="29"/>
      <c r="I22" s="30"/>
      <c r="J22" s="31"/>
      <c r="K22" s="29"/>
      <c r="L22" s="29"/>
      <c r="M22" s="29"/>
      <c r="N22" s="29"/>
      <c r="O22" s="29"/>
      <c r="P22" s="29"/>
      <c r="Q22" s="30"/>
      <c r="R22" s="31"/>
      <c r="S22" s="29"/>
      <c r="T22" s="29"/>
      <c r="U22" s="29"/>
      <c r="V22" s="29"/>
      <c r="W22" s="30"/>
      <c r="X22" s="31"/>
      <c r="Y22" s="29"/>
      <c r="Z22" s="29"/>
      <c r="AA22" s="29"/>
      <c r="AB22" s="29"/>
      <c r="AC22" s="30"/>
      <c r="AD22" s="4">
        <f t="shared" si="0"/>
      </c>
      <c r="AE22" s="4">
        <f t="shared" si="1"/>
      </c>
      <c r="AF22" s="4">
        <f t="shared" si="2"/>
      </c>
    </row>
    <row r="23" spans="1:32" ht="12.75">
      <c r="A23" s="66"/>
      <c r="B23" s="31"/>
      <c r="C23" s="30"/>
      <c r="D23" s="31"/>
      <c r="E23" s="29"/>
      <c r="F23" s="29"/>
      <c r="G23" s="29"/>
      <c r="H23" s="29"/>
      <c r="I23" s="30"/>
      <c r="J23" s="31"/>
      <c r="K23" s="29"/>
      <c r="L23" s="29"/>
      <c r="M23" s="29"/>
      <c r="N23" s="29"/>
      <c r="O23" s="29"/>
      <c r="P23" s="29"/>
      <c r="Q23" s="30"/>
      <c r="R23" s="31"/>
      <c r="S23" s="29"/>
      <c r="T23" s="29"/>
      <c r="U23" s="29"/>
      <c r="V23" s="29"/>
      <c r="W23" s="30"/>
      <c r="X23" s="31"/>
      <c r="Y23" s="29"/>
      <c r="Z23" s="29"/>
      <c r="AA23" s="29"/>
      <c r="AB23" s="29"/>
      <c r="AC23" s="30"/>
      <c r="AD23" s="4">
        <f t="shared" si="0"/>
      </c>
      <c r="AE23" s="4">
        <f t="shared" si="1"/>
      </c>
      <c r="AF23" s="4">
        <f t="shared" si="2"/>
      </c>
    </row>
    <row r="24" spans="1:32" ht="12.75">
      <c r="A24" s="66"/>
      <c r="B24" s="31"/>
      <c r="C24" s="30"/>
      <c r="D24" s="31"/>
      <c r="E24" s="29"/>
      <c r="F24" s="29"/>
      <c r="G24" s="29"/>
      <c r="H24" s="29"/>
      <c r="I24" s="30"/>
      <c r="J24" s="31"/>
      <c r="K24" s="29"/>
      <c r="L24" s="29"/>
      <c r="M24" s="29"/>
      <c r="N24" s="29"/>
      <c r="O24" s="29"/>
      <c r="P24" s="29"/>
      <c r="Q24" s="30"/>
      <c r="R24" s="31"/>
      <c r="S24" s="29"/>
      <c r="T24" s="29"/>
      <c r="U24" s="29"/>
      <c r="V24" s="29"/>
      <c r="W24" s="30"/>
      <c r="X24" s="31"/>
      <c r="Y24" s="29"/>
      <c r="Z24" s="29"/>
      <c r="AA24" s="29"/>
      <c r="AB24" s="29"/>
      <c r="AC24" s="30"/>
      <c r="AD24" s="4">
        <f t="shared" si="0"/>
      </c>
      <c r="AE24" s="4">
        <f t="shared" si="1"/>
      </c>
      <c r="AF24" s="4">
        <f t="shared" si="2"/>
      </c>
    </row>
    <row r="25" spans="1:32" ht="12.75">
      <c r="A25" s="66"/>
      <c r="B25" s="31"/>
      <c r="C25" s="30"/>
      <c r="D25" s="31"/>
      <c r="E25" s="29"/>
      <c r="F25" s="29"/>
      <c r="G25" s="29"/>
      <c r="H25" s="29"/>
      <c r="I25" s="30"/>
      <c r="J25" s="31"/>
      <c r="K25" s="29"/>
      <c r="L25" s="29"/>
      <c r="M25" s="29"/>
      <c r="N25" s="29"/>
      <c r="O25" s="29"/>
      <c r="P25" s="29"/>
      <c r="Q25" s="30"/>
      <c r="R25" s="31"/>
      <c r="S25" s="29"/>
      <c r="T25" s="29"/>
      <c r="U25" s="29"/>
      <c r="V25" s="29"/>
      <c r="W25" s="30"/>
      <c r="X25" s="31"/>
      <c r="Y25" s="29"/>
      <c r="Z25" s="29"/>
      <c r="AA25" s="29"/>
      <c r="AB25" s="29"/>
      <c r="AC25" s="30"/>
      <c r="AD25" s="4">
        <f t="shared" si="0"/>
      </c>
      <c r="AE25" s="4">
        <f t="shared" si="1"/>
      </c>
      <c r="AF25" s="4">
        <f t="shared" si="2"/>
      </c>
    </row>
    <row r="26" spans="1:32" ht="12.75">
      <c r="A26" s="66"/>
      <c r="B26" s="31"/>
      <c r="C26" s="30"/>
      <c r="D26" s="31"/>
      <c r="E26" s="29"/>
      <c r="F26" s="29"/>
      <c r="G26" s="29"/>
      <c r="H26" s="29"/>
      <c r="I26" s="30"/>
      <c r="J26" s="31"/>
      <c r="K26" s="29"/>
      <c r="L26" s="29"/>
      <c r="M26" s="29"/>
      <c r="N26" s="29"/>
      <c r="O26" s="29"/>
      <c r="P26" s="29"/>
      <c r="Q26" s="30"/>
      <c r="R26" s="31"/>
      <c r="S26" s="29"/>
      <c r="T26" s="29"/>
      <c r="U26" s="29"/>
      <c r="V26" s="29"/>
      <c r="W26" s="30"/>
      <c r="X26" s="31"/>
      <c r="Y26" s="29"/>
      <c r="Z26" s="29"/>
      <c r="AA26" s="29"/>
      <c r="AB26" s="29"/>
      <c r="AC26" s="30"/>
      <c r="AD26" s="4">
        <f t="shared" si="0"/>
      </c>
      <c r="AE26" s="4">
        <f t="shared" si="1"/>
      </c>
      <c r="AF26" s="4">
        <f t="shared" si="2"/>
      </c>
    </row>
    <row r="27" spans="1:32" ht="12.75">
      <c r="A27" s="66"/>
      <c r="B27" s="31"/>
      <c r="C27" s="30"/>
      <c r="D27" s="31"/>
      <c r="E27" s="29"/>
      <c r="F27" s="29"/>
      <c r="G27" s="29"/>
      <c r="H27" s="29"/>
      <c r="I27" s="30"/>
      <c r="J27" s="31"/>
      <c r="K27" s="29"/>
      <c r="L27" s="29"/>
      <c r="M27" s="29"/>
      <c r="N27" s="29"/>
      <c r="O27" s="29"/>
      <c r="P27" s="29"/>
      <c r="Q27" s="30"/>
      <c r="R27" s="31"/>
      <c r="S27" s="29"/>
      <c r="T27" s="29"/>
      <c r="U27" s="29"/>
      <c r="V27" s="29"/>
      <c r="W27" s="30"/>
      <c r="X27" s="31"/>
      <c r="Y27" s="29"/>
      <c r="Z27" s="29"/>
      <c r="AA27" s="29"/>
      <c r="AB27" s="29"/>
      <c r="AC27" s="30"/>
      <c r="AD27" s="4">
        <f t="shared" si="0"/>
      </c>
      <c r="AE27" s="4">
        <f t="shared" si="1"/>
      </c>
      <c r="AF27" s="4">
        <f t="shared" si="2"/>
      </c>
    </row>
    <row r="28" spans="1:32" ht="12.75">
      <c r="A28" s="66"/>
      <c r="B28" s="31"/>
      <c r="C28" s="30"/>
      <c r="D28" s="31"/>
      <c r="E28" s="29"/>
      <c r="F28" s="29"/>
      <c r="G28" s="29"/>
      <c r="H28" s="29"/>
      <c r="I28" s="30"/>
      <c r="J28" s="31"/>
      <c r="K28" s="29"/>
      <c r="L28" s="29"/>
      <c r="M28" s="29"/>
      <c r="N28" s="29"/>
      <c r="O28" s="29"/>
      <c r="P28" s="29"/>
      <c r="Q28" s="30"/>
      <c r="R28" s="31"/>
      <c r="S28" s="29"/>
      <c r="T28" s="29"/>
      <c r="U28" s="29"/>
      <c r="V28" s="29"/>
      <c r="W28" s="30"/>
      <c r="X28" s="31"/>
      <c r="Y28" s="29"/>
      <c r="Z28" s="29"/>
      <c r="AA28" s="29"/>
      <c r="AB28" s="29"/>
      <c r="AC28" s="30"/>
      <c r="AD28" s="4">
        <f t="shared" si="0"/>
      </c>
      <c r="AE28" s="4">
        <f t="shared" si="1"/>
      </c>
      <c r="AF28" s="4">
        <f t="shared" si="2"/>
      </c>
    </row>
    <row r="29" spans="1:32" ht="12.75">
      <c r="A29" s="66"/>
      <c r="B29" s="31"/>
      <c r="C29" s="30"/>
      <c r="D29" s="31"/>
      <c r="E29" s="29"/>
      <c r="F29" s="29"/>
      <c r="G29" s="29"/>
      <c r="H29" s="29"/>
      <c r="I29" s="30"/>
      <c r="J29" s="31"/>
      <c r="K29" s="29"/>
      <c r="L29" s="29"/>
      <c r="M29" s="29"/>
      <c r="N29" s="29"/>
      <c r="O29" s="29"/>
      <c r="P29" s="29"/>
      <c r="Q29" s="30"/>
      <c r="R29" s="31"/>
      <c r="S29" s="29"/>
      <c r="T29" s="29"/>
      <c r="U29" s="29"/>
      <c r="V29" s="29"/>
      <c r="W29" s="30"/>
      <c r="X29" s="31"/>
      <c r="Y29" s="29"/>
      <c r="Z29" s="29"/>
      <c r="AA29" s="29"/>
      <c r="AB29" s="29"/>
      <c r="AC29" s="30"/>
      <c r="AD29" s="4">
        <f t="shared" si="0"/>
      </c>
      <c r="AE29" s="4">
        <f t="shared" si="1"/>
      </c>
      <c r="AF29" s="4">
        <f t="shared" si="2"/>
      </c>
    </row>
    <row r="30" spans="1:32" ht="12.75">
      <c r="A30" s="66"/>
      <c r="B30" s="31"/>
      <c r="C30" s="30"/>
      <c r="D30" s="31"/>
      <c r="E30" s="29"/>
      <c r="F30" s="29"/>
      <c r="G30" s="29"/>
      <c r="H30" s="29"/>
      <c r="I30" s="30"/>
      <c r="J30" s="31"/>
      <c r="K30" s="29"/>
      <c r="L30" s="29"/>
      <c r="M30" s="29"/>
      <c r="N30" s="29"/>
      <c r="O30" s="29"/>
      <c r="P30" s="29"/>
      <c r="Q30" s="30"/>
      <c r="R30" s="31"/>
      <c r="S30" s="29"/>
      <c r="T30" s="29"/>
      <c r="U30" s="29"/>
      <c r="V30" s="29"/>
      <c r="W30" s="30"/>
      <c r="X30" s="31"/>
      <c r="Y30" s="29"/>
      <c r="Z30" s="29"/>
      <c r="AA30" s="29"/>
      <c r="AB30" s="29"/>
      <c r="AC30" s="30"/>
      <c r="AD30" s="4">
        <f t="shared" si="0"/>
      </c>
      <c r="AE30" s="4">
        <f t="shared" si="1"/>
      </c>
      <c r="AF30" s="4">
        <f t="shared" si="2"/>
      </c>
    </row>
    <row r="31" spans="1:32" ht="12.75">
      <c r="A31" s="66"/>
      <c r="B31" s="31"/>
      <c r="C31" s="30"/>
      <c r="D31" s="31"/>
      <c r="E31" s="29"/>
      <c r="F31" s="29"/>
      <c r="G31" s="29"/>
      <c r="H31" s="29"/>
      <c r="I31" s="30"/>
      <c r="J31" s="31"/>
      <c r="K31" s="29"/>
      <c r="L31" s="29"/>
      <c r="M31" s="29"/>
      <c r="N31" s="29"/>
      <c r="O31" s="29"/>
      <c r="P31" s="29"/>
      <c r="Q31" s="30"/>
      <c r="R31" s="31"/>
      <c r="S31" s="29"/>
      <c r="T31" s="29"/>
      <c r="U31" s="29"/>
      <c r="V31" s="29"/>
      <c r="W31" s="30"/>
      <c r="X31" s="31"/>
      <c r="Y31" s="29"/>
      <c r="Z31" s="29"/>
      <c r="AA31" s="29"/>
      <c r="AB31" s="29"/>
      <c r="AC31" s="30"/>
      <c r="AD31" s="4">
        <f t="shared" si="0"/>
      </c>
      <c r="AE31" s="4">
        <f t="shared" si="1"/>
      </c>
      <c r="AF31" s="4">
        <f t="shared" si="2"/>
      </c>
    </row>
    <row r="32" spans="1:32" ht="12.75">
      <c r="A32" s="66"/>
      <c r="B32" s="31"/>
      <c r="C32" s="30"/>
      <c r="D32" s="31"/>
      <c r="E32" s="29"/>
      <c r="F32" s="29"/>
      <c r="G32" s="29"/>
      <c r="H32" s="29"/>
      <c r="I32" s="30"/>
      <c r="J32" s="31"/>
      <c r="K32" s="29"/>
      <c r="L32" s="29"/>
      <c r="M32" s="29"/>
      <c r="N32" s="29"/>
      <c r="O32" s="29"/>
      <c r="P32" s="29"/>
      <c r="Q32" s="30"/>
      <c r="R32" s="31"/>
      <c r="S32" s="29"/>
      <c r="T32" s="29"/>
      <c r="U32" s="29"/>
      <c r="V32" s="29"/>
      <c r="W32" s="30"/>
      <c r="X32" s="31"/>
      <c r="Y32" s="29"/>
      <c r="Z32" s="29"/>
      <c r="AA32" s="29"/>
      <c r="AB32" s="29"/>
      <c r="AC32" s="30"/>
      <c r="AD32" s="4">
        <f t="shared" si="0"/>
      </c>
      <c r="AE32" s="4">
        <f t="shared" si="1"/>
      </c>
      <c r="AF32" s="4">
        <f t="shared" si="2"/>
      </c>
    </row>
    <row r="33" spans="1:32" ht="13.5" thickBot="1">
      <c r="A33" s="67"/>
      <c r="B33" s="39"/>
      <c r="C33" s="38"/>
      <c r="D33" s="39"/>
      <c r="E33" s="37"/>
      <c r="F33" s="37"/>
      <c r="G33" s="37"/>
      <c r="H33" s="37"/>
      <c r="I33" s="38"/>
      <c r="J33" s="39"/>
      <c r="K33" s="37"/>
      <c r="L33" s="37"/>
      <c r="M33" s="37"/>
      <c r="N33" s="37"/>
      <c r="O33" s="37"/>
      <c r="P33" s="37"/>
      <c r="Q33" s="38"/>
      <c r="R33" s="39"/>
      <c r="S33" s="37"/>
      <c r="T33" s="37"/>
      <c r="U33" s="37"/>
      <c r="V33" s="37"/>
      <c r="W33" s="38"/>
      <c r="X33" s="39"/>
      <c r="Y33" s="37"/>
      <c r="Z33" s="37"/>
      <c r="AA33" s="37"/>
      <c r="AB33" s="37"/>
      <c r="AC33" s="38"/>
      <c r="AD33" s="5">
        <f t="shared" si="0"/>
      </c>
      <c r="AE33" s="5">
        <f t="shared" si="1"/>
      </c>
      <c r="AF33" s="5">
        <f t="shared" si="2"/>
      </c>
    </row>
    <row r="34" spans="1:29" ht="14.25" thickBot="1" thickTop="1">
      <c r="A34" s="6" t="s">
        <v>37</v>
      </c>
      <c r="B34" s="7">
        <f aca="true" t="shared" si="3" ref="B34:AC34">IF(SUM(COUNTA($A$3:$A$33))&gt;0,SUM(COUNTIF(B3:B33,"1"))/SUM(COUNTA($A$3:$A$33)),"")</f>
      </c>
      <c r="C34" s="8">
        <f t="shared" si="3"/>
      </c>
      <c r="D34" s="7">
        <f t="shared" si="3"/>
      </c>
      <c r="E34" s="9">
        <f t="shared" si="3"/>
      </c>
      <c r="F34" s="9">
        <f t="shared" si="3"/>
      </c>
      <c r="G34" s="9">
        <f t="shared" si="3"/>
      </c>
      <c r="H34" s="9">
        <f t="shared" si="3"/>
      </c>
      <c r="I34" s="8">
        <f t="shared" si="3"/>
      </c>
      <c r="J34" s="7">
        <f t="shared" si="3"/>
      </c>
      <c r="K34" s="9">
        <f t="shared" si="3"/>
      </c>
      <c r="L34" s="9">
        <f t="shared" si="3"/>
      </c>
      <c r="M34" s="9">
        <f t="shared" si="3"/>
      </c>
      <c r="N34" s="9">
        <f t="shared" si="3"/>
      </c>
      <c r="O34" s="9">
        <f t="shared" si="3"/>
      </c>
      <c r="P34" s="9">
        <f t="shared" si="3"/>
      </c>
      <c r="Q34" s="8">
        <f t="shared" si="3"/>
      </c>
      <c r="R34" s="7">
        <f t="shared" si="3"/>
      </c>
      <c r="S34" s="9">
        <f t="shared" si="3"/>
      </c>
      <c r="T34" s="9">
        <f t="shared" si="3"/>
      </c>
      <c r="U34" s="9">
        <f t="shared" si="3"/>
      </c>
      <c r="V34" s="9">
        <f t="shared" si="3"/>
      </c>
      <c r="W34" s="8">
        <f t="shared" si="3"/>
      </c>
      <c r="X34" s="10">
        <f t="shared" si="3"/>
      </c>
      <c r="Y34" s="11">
        <f t="shared" si="3"/>
      </c>
      <c r="Z34" s="11">
        <f t="shared" si="3"/>
      </c>
      <c r="AA34" s="11">
        <f t="shared" si="3"/>
      </c>
      <c r="AB34" s="11">
        <f t="shared" si="3"/>
      </c>
      <c r="AC34" s="12">
        <f t="shared" si="3"/>
      </c>
    </row>
    <row r="35" ht="12.75">
      <c r="A35" s="13"/>
    </row>
  </sheetData>
  <sheetProtection sheet="1" objects="1" scenarios="1" selectLockedCells="1"/>
  <mergeCells count="7">
    <mergeCell ref="AD1:AF1"/>
    <mergeCell ref="A1:A2"/>
    <mergeCell ref="B1:C1"/>
    <mergeCell ref="D1:I1"/>
    <mergeCell ref="J1:Q1"/>
    <mergeCell ref="R1:W1"/>
    <mergeCell ref="X1:AC1"/>
  </mergeCells>
  <conditionalFormatting sqref="B3:AC33">
    <cfRule type="cellIs" priority="1" dxfId="2" operator="between" stopIfTrue="1">
      <formula>1</formula>
      <formula>2</formula>
    </cfRule>
    <cfRule type="cellIs" priority="2" dxfId="1" operator="between" stopIfTrue="1">
      <formula>3</formula>
      <formula>9</formula>
    </cfRule>
    <cfRule type="cellIs" priority="3" dxfId="0" operator="equal" stopIfTrue="1">
      <formula>0</formula>
    </cfRule>
  </conditionalFormatting>
  <dataValidations count="2">
    <dataValidation type="list" allowBlank="1" showErrorMessage="1" errorTitle="Erreur" error="Valeur impossible !" sqref="B3:Y3 B4:Q33">
      <formula1>"1,9,0"</formula1>
      <formula2>0</formula2>
    </dataValidation>
    <dataValidation type="list" allowBlank="1" showErrorMessage="1" sqref="Z3:AC3 R4:AC33">
      <formula1>"1,3,9,0"</formula1>
      <formula2>0</formula2>
    </dataValidation>
  </dataValidations>
  <printOptions horizontalCentered="1"/>
  <pageMargins left="0.5902777777777778" right="0.5902777777777778" top="0.8659722222222223" bottom="1.0631944444444446" header="0.5902777777777778" footer="0.7875"/>
  <pageSetup firstPageNumber="1" useFirstPageNumber="1" fitToHeight="1" fitToWidth="1" horizontalDpi="300" verticalDpi="300" orientation="landscape" paperSize="9"/>
  <headerFooter alignWithMargins="0">
    <oddHeader>&amp;LInspection académique de l'Yonne&amp;RÉvaluations  maîrtise de la langue - fin GS</oddHeader>
    <oddFooter>&amp;CPage &amp;P</oddFooter>
  </headerFooter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PageLayoutView="0" workbookViewId="0" topLeftCell="A1">
      <selection activeCell="B4" sqref="B4"/>
    </sheetView>
  </sheetViews>
  <sheetFormatPr defaultColWidth="11.7109375" defaultRowHeight="12.75"/>
  <cols>
    <col min="1" max="1" width="25.7109375" style="0" customWidth="1"/>
    <col min="2" max="2" width="5.00390625" style="0" customWidth="1"/>
    <col min="3" max="7" width="5.140625" style="0" customWidth="1"/>
    <col min="8" max="8" width="5.28125" style="0" customWidth="1"/>
    <col min="9" max="12" width="5.140625" style="0" customWidth="1"/>
    <col min="13" max="15" width="10.140625" style="0" customWidth="1"/>
    <col min="16" max="30" width="5.140625" style="0" customWidth="1"/>
    <col min="31" max="31" width="5.28125" style="0" customWidth="1"/>
    <col min="32" max="32" width="5.140625" style="0" customWidth="1"/>
    <col min="33" max="35" width="10.140625" style="0" customWidth="1"/>
  </cols>
  <sheetData>
    <row r="1" spans="2:35" ht="13.5" thickBot="1">
      <c r="B1" s="57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58" t="s">
        <v>39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30" customHeight="1" thickTop="1">
      <c r="A2" s="59"/>
      <c r="B2" s="56" t="s">
        <v>40</v>
      </c>
      <c r="C2" s="56"/>
      <c r="D2" s="56"/>
      <c r="E2" s="56"/>
      <c r="F2" s="56" t="s">
        <v>16</v>
      </c>
      <c r="G2" s="56"/>
      <c r="H2" s="56"/>
      <c r="I2" s="56"/>
      <c r="J2" s="61" t="s">
        <v>41</v>
      </c>
      <c r="K2" s="62"/>
      <c r="L2" s="55"/>
      <c r="M2" s="55" t="s">
        <v>42</v>
      </c>
      <c r="N2" s="55"/>
      <c r="O2" s="55"/>
      <c r="P2" s="15"/>
      <c r="Q2" s="61" t="s">
        <v>43</v>
      </c>
      <c r="R2" s="62"/>
      <c r="S2" s="55"/>
      <c r="T2" s="56" t="s">
        <v>44</v>
      </c>
      <c r="U2" s="56"/>
      <c r="V2" s="56"/>
      <c r="W2" s="56"/>
      <c r="X2" s="56"/>
      <c r="Y2" s="61" t="s">
        <v>45</v>
      </c>
      <c r="Z2" s="62"/>
      <c r="AA2" s="62"/>
      <c r="AB2" s="62"/>
      <c r="AC2" s="62"/>
      <c r="AD2" s="62"/>
      <c r="AE2" s="62"/>
      <c r="AF2" s="55"/>
      <c r="AG2" s="56" t="s">
        <v>42</v>
      </c>
      <c r="AH2" s="56"/>
      <c r="AI2" s="56"/>
    </row>
    <row r="3" spans="1:35" ht="73.5" customHeight="1" thickBot="1">
      <c r="A3" s="59"/>
      <c r="B3" s="16" t="s">
        <v>46</v>
      </c>
      <c r="C3" s="17" t="s">
        <v>47</v>
      </c>
      <c r="D3" s="17" t="s">
        <v>48</v>
      </c>
      <c r="E3" s="18" t="s">
        <v>49</v>
      </c>
      <c r="F3" s="16" t="s">
        <v>50</v>
      </c>
      <c r="G3" s="17" t="s">
        <v>51</v>
      </c>
      <c r="H3" s="17" t="s">
        <v>52</v>
      </c>
      <c r="I3" s="18" t="s">
        <v>53</v>
      </c>
      <c r="J3" s="22" t="s">
        <v>54</v>
      </c>
      <c r="K3" s="23" t="s">
        <v>55</v>
      </c>
      <c r="L3" s="24" t="s">
        <v>56</v>
      </c>
      <c r="M3" s="19" t="s">
        <v>57</v>
      </c>
      <c r="N3" s="19" t="s">
        <v>35</v>
      </c>
      <c r="O3" s="20" t="s">
        <v>36</v>
      </c>
      <c r="P3" s="21"/>
      <c r="Q3" s="22" t="s">
        <v>58</v>
      </c>
      <c r="R3" s="23" t="s">
        <v>59</v>
      </c>
      <c r="S3" s="24" t="s">
        <v>60</v>
      </c>
      <c r="T3" s="22" t="s">
        <v>61</v>
      </c>
      <c r="U3" s="23" t="s">
        <v>46</v>
      </c>
      <c r="V3" s="23" t="s">
        <v>62</v>
      </c>
      <c r="W3" s="23" t="s">
        <v>63</v>
      </c>
      <c r="X3" s="24" t="s">
        <v>64</v>
      </c>
      <c r="Y3" s="22" t="s">
        <v>65</v>
      </c>
      <c r="Z3" s="23" t="s">
        <v>66</v>
      </c>
      <c r="AA3" s="23" t="s">
        <v>67</v>
      </c>
      <c r="AB3" s="23" t="s">
        <v>68</v>
      </c>
      <c r="AC3" s="23" t="s">
        <v>69</v>
      </c>
      <c r="AD3" s="23" t="s">
        <v>70</v>
      </c>
      <c r="AE3" s="23" t="s">
        <v>71</v>
      </c>
      <c r="AF3" s="24" t="s">
        <v>72</v>
      </c>
      <c r="AG3" s="25" t="s">
        <v>73</v>
      </c>
      <c r="AH3" s="25" t="s">
        <v>35</v>
      </c>
      <c r="AI3" s="26" t="s">
        <v>36</v>
      </c>
    </row>
    <row r="4" spans="1:35" ht="13.5" thickTop="1">
      <c r="A4" s="27">
        <f>IF(ISBLANK(Compréhension!A3),"",Compréhension!A3)</f>
      </c>
      <c r="B4" s="28"/>
      <c r="C4" s="29"/>
      <c r="D4" s="29"/>
      <c r="E4" s="30"/>
      <c r="F4" s="31"/>
      <c r="G4" s="29"/>
      <c r="H4" s="29"/>
      <c r="I4" s="30"/>
      <c r="J4" s="31"/>
      <c r="K4" s="29"/>
      <c r="L4" s="30"/>
      <c r="M4" s="63">
        <f>IF(ISBLANK(Compréhension!A3),"",(SUM(COUNTIF(B4:I4,1))+SUM(COUNTIF(B4:I4,2)))/8)</f>
      </c>
      <c r="N4" s="63">
        <f>IF(ISBLANK(Compréhension!A3),"",(SUM(COUNTIF(J4:L4,1))+SUM(COUNTIF(J4:L4,2)))/3)</f>
      </c>
      <c r="O4" s="32">
        <f>IF(ISBLANK(Compréhension!A3),"",(SUM(COUNTIF(B4:L4,1))+SUM(COUNTIF(B4:L4,2)))/11)</f>
      </c>
      <c r="P4" s="33"/>
      <c r="Q4" s="31"/>
      <c r="R4" s="29"/>
      <c r="S4" s="30"/>
      <c r="T4" s="31"/>
      <c r="U4" s="29"/>
      <c r="V4" s="29"/>
      <c r="W4" s="29"/>
      <c r="X4" s="30"/>
      <c r="Y4" s="31"/>
      <c r="Z4" s="29"/>
      <c r="AA4" s="29"/>
      <c r="AB4" s="29"/>
      <c r="AC4" s="29"/>
      <c r="AD4" s="29"/>
      <c r="AE4" s="29"/>
      <c r="AF4" s="30"/>
      <c r="AG4" s="32">
        <f>IF(ISBLANK(Compréhension!A3),"",(SUM(COUNTIF(Q4:X4,1))+SUM(COUNTIF(Q4:X4,2)))/8)</f>
      </c>
      <c r="AH4" s="32">
        <f>IF(ISBLANK(Compréhension!A3),"",(SUM(COUNTIF(R4:Y4,1))+SUM(COUNTIF(R4:Y4,2)))/8)</f>
      </c>
      <c r="AI4" s="32">
        <f>IF(ISBLANK(Compréhension!A3),"",(SUM(COUNTIF(Q4:AF4,1))+SUM(COUNTIF(Q4:AF4,2)))/16)</f>
      </c>
    </row>
    <row r="5" spans="1:35" ht="12.75">
      <c r="A5" s="34">
        <f>IF(ISBLANK(Compréhension!A4),"",Compréhension!A4)</f>
      </c>
      <c r="B5" s="28"/>
      <c r="C5" s="29"/>
      <c r="D5" s="29"/>
      <c r="E5" s="30"/>
      <c r="F5" s="31"/>
      <c r="G5" s="29"/>
      <c r="H5" s="29"/>
      <c r="I5" s="30"/>
      <c r="J5" s="31"/>
      <c r="K5" s="29"/>
      <c r="L5" s="30"/>
      <c r="M5" s="63">
        <f>IF(ISBLANK(Compréhension!A4),"",(SUM(COUNTIF(B5:I5,1))+SUM(COUNTIF(B5:I5,2)))/8)</f>
      </c>
      <c r="N5" s="63">
        <f>IF(ISBLANK(Compréhension!A4),"",(SUM(COUNTIF(J5:L5,1))+SUM(COUNTIF(J5:L5,2)))/3)</f>
      </c>
      <c r="O5" s="32">
        <f>IF(ISBLANK(Compréhension!A4),"",(SUM(COUNTIF(B5:L5,1))+SUM(COUNTIF(B5:L5,2)))/11)</f>
      </c>
      <c r="P5" s="33"/>
      <c r="Q5" s="31"/>
      <c r="R5" s="29"/>
      <c r="S5" s="30"/>
      <c r="T5" s="31"/>
      <c r="U5" s="29"/>
      <c r="V5" s="29"/>
      <c r="W5" s="29"/>
      <c r="X5" s="30"/>
      <c r="Y5" s="31"/>
      <c r="Z5" s="29"/>
      <c r="AA5" s="29"/>
      <c r="AB5" s="29"/>
      <c r="AC5" s="29"/>
      <c r="AD5" s="29"/>
      <c r="AE5" s="29"/>
      <c r="AF5" s="30"/>
      <c r="AG5" s="32">
        <f>IF(ISBLANK(Compréhension!A4),"",(SUM(COUNTIF(Q5:X5,1))+SUM(COUNTIF(Q5:X5,2)))/8)</f>
      </c>
      <c r="AH5" s="32">
        <f>IF(ISBLANK(Compréhension!A4),"",(SUM(COUNTIF(R5:Y5,1))+SUM(COUNTIF(R5:Y5,2)))/8)</f>
      </c>
      <c r="AI5" s="32">
        <f>IF(ISBLANK(Compréhension!A4),"",(SUM(COUNTIF(Q5:AF5,1))+SUM(COUNTIF(Q5:AF5,2)))/16)</f>
      </c>
    </row>
    <row r="6" spans="1:35" ht="12.75">
      <c r="A6" s="34">
        <f>IF(ISBLANK(Compréhension!A5),"",Compréhension!A5)</f>
      </c>
      <c r="B6" s="28"/>
      <c r="C6" s="29"/>
      <c r="D6" s="29"/>
      <c r="E6" s="30"/>
      <c r="F6" s="31"/>
      <c r="G6" s="29"/>
      <c r="H6" s="29"/>
      <c r="I6" s="30"/>
      <c r="J6" s="31"/>
      <c r="K6" s="29"/>
      <c r="L6" s="30"/>
      <c r="M6" s="63">
        <f>IF(ISBLANK(Compréhension!A5),"",(SUM(COUNTIF(B6:I6,1))+SUM(COUNTIF(B6:I6,2)))/8)</f>
      </c>
      <c r="N6" s="63">
        <f>IF(ISBLANK(Compréhension!A5),"",(SUM(COUNTIF(J6:L6,1))+SUM(COUNTIF(J6:L6,2)))/3)</f>
      </c>
      <c r="O6" s="32">
        <f>IF(ISBLANK(Compréhension!A5),"",(SUM(COUNTIF(B6:L6,1))+SUM(COUNTIF(B6:L6,2)))/11)</f>
      </c>
      <c r="P6" s="33"/>
      <c r="Q6" s="31"/>
      <c r="R6" s="29"/>
      <c r="S6" s="30"/>
      <c r="T6" s="31"/>
      <c r="U6" s="29"/>
      <c r="V6" s="29"/>
      <c r="W6" s="29"/>
      <c r="X6" s="30"/>
      <c r="Y6" s="31"/>
      <c r="Z6" s="29"/>
      <c r="AA6" s="29"/>
      <c r="AB6" s="29"/>
      <c r="AC6" s="29"/>
      <c r="AD6" s="29"/>
      <c r="AE6" s="29"/>
      <c r="AF6" s="30"/>
      <c r="AG6" s="32">
        <f>IF(ISBLANK(Compréhension!A5),"",(SUM(COUNTIF(Q6:X6,1))+SUM(COUNTIF(Q6:X6,2)))/8)</f>
      </c>
      <c r="AH6" s="32">
        <f>IF(ISBLANK(Compréhension!A5),"",(SUM(COUNTIF(R6:Y6,1))+SUM(COUNTIF(R6:Y6,2)))/8)</f>
      </c>
      <c r="AI6" s="32">
        <f>IF(ISBLANK(Compréhension!A5),"",(SUM(COUNTIF(Q6:AF6,1))+SUM(COUNTIF(Q6:AF6,2)))/16)</f>
      </c>
    </row>
    <row r="7" spans="1:35" ht="12.75">
      <c r="A7" s="34">
        <f>IF(ISBLANK(Compréhension!A6),"",Compréhension!A6)</f>
      </c>
      <c r="B7" s="28"/>
      <c r="C7" s="29"/>
      <c r="D7" s="29"/>
      <c r="E7" s="30"/>
      <c r="F7" s="31"/>
      <c r="G7" s="29"/>
      <c r="H7" s="29"/>
      <c r="I7" s="30"/>
      <c r="J7" s="31"/>
      <c r="K7" s="29"/>
      <c r="L7" s="30"/>
      <c r="M7" s="63">
        <f>IF(ISBLANK(Compréhension!A6),"",(SUM(COUNTIF(B7:I7,1))+SUM(COUNTIF(B7:I7,2)))/8)</f>
      </c>
      <c r="N7" s="63">
        <f>IF(ISBLANK(Compréhension!A6),"",(SUM(COUNTIF(J7:L7,1))+SUM(COUNTIF(J7:L7,2)))/3)</f>
      </c>
      <c r="O7" s="32">
        <f>IF(ISBLANK(Compréhension!A6),"",(SUM(COUNTIF(B7:L7,1))+SUM(COUNTIF(B7:L7,2)))/11)</f>
      </c>
      <c r="P7" s="33"/>
      <c r="Q7" s="31"/>
      <c r="R7" s="29"/>
      <c r="S7" s="30"/>
      <c r="T7" s="31"/>
      <c r="U7" s="29"/>
      <c r="V7" s="29"/>
      <c r="W7" s="29"/>
      <c r="X7" s="30"/>
      <c r="Y7" s="31"/>
      <c r="Z7" s="29"/>
      <c r="AA7" s="29"/>
      <c r="AB7" s="29"/>
      <c r="AC7" s="29"/>
      <c r="AD7" s="29"/>
      <c r="AE7" s="29"/>
      <c r="AF7" s="30"/>
      <c r="AG7" s="32">
        <f>IF(ISBLANK(Compréhension!A6),"",(SUM(COUNTIF(Q7:X7,1))+SUM(COUNTIF(Q7:X7,2)))/8)</f>
      </c>
      <c r="AH7" s="32">
        <f>IF(ISBLANK(Compréhension!A6),"",(SUM(COUNTIF(R7:Y7,1))+SUM(COUNTIF(R7:Y7,2)))/8)</f>
      </c>
      <c r="AI7" s="32">
        <f>IF(ISBLANK(Compréhension!A6),"",(SUM(COUNTIF(Q7:AF7,1))+SUM(COUNTIF(Q7:AF7,2)))/16)</f>
      </c>
    </row>
    <row r="8" spans="1:35" ht="12.75">
      <c r="A8" s="34">
        <f>IF(ISBLANK(Compréhension!A7),"",Compréhension!A7)</f>
      </c>
      <c r="B8" s="28"/>
      <c r="C8" s="29"/>
      <c r="D8" s="29"/>
      <c r="E8" s="30"/>
      <c r="F8" s="31"/>
      <c r="G8" s="29"/>
      <c r="H8" s="29"/>
      <c r="I8" s="30"/>
      <c r="J8" s="31"/>
      <c r="K8" s="29"/>
      <c r="L8" s="30"/>
      <c r="M8" s="63">
        <f>IF(ISBLANK(Compréhension!A7),"",(SUM(COUNTIF(B8:I8,1))+SUM(COUNTIF(B8:I8,2)))/8)</f>
      </c>
      <c r="N8" s="63">
        <f>IF(ISBLANK(Compréhension!A7),"",(SUM(COUNTIF(J8:L8,1))+SUM(COUNTIF(J8:L8,2)))/3)</f>
      </c>
      <c r="O8" s="32">
        <f>IF(ISBLANK(Compréhension!A7),"",(SUM(COUNTIF(B8:L8,1))+SUM(COUNTIF(B8:L8,2)))/11)</f>
      </c>
      <c r="P8" s="33"/>
      <c r="Q8" s="31"/>
      <c r="R8" s="29"/>
      <c r="S8" s="30"/>
      <c r="T8" s="31"/>
      <c r="U8" s="29"/>
      <c r="V8" s="29"/>
      <c r="W8" s="29"/>
      <c r="X8" s="30"/>
      <c r="Y8" s="31"/>
      <c r="Z8" s="29"/>
      <c r="AA8" s="29"/>
      <c r="AB8" s="29"/>
      <c r="AC8" s="29"/>
      <c r="AD8" s="29"/>
      <c r="AE8" s="29"/>
      <c r="AF8" s="30"/>
      <c r="AG8" s="32">
        <f>IF(ISBLANK(Compréhension!A7),"",(SUM(COUNTIF(Q8:X8,1))+SUM(COUNTIF(Q8:X8,2)))/8)</f>
      </c>
      <c r="AH8" s="32">
        <f>IF(ISBLANK(Compréhension!A7),"",(SUM(COUNTIF(R8:Y8,1))+SUM(COUNTIF(R8:Y8,2)))/8)</f>
      </c>
      <c r="AI8" s="32">
        <f>IF(ISBLANK(Compréhension!A7),"",(SUM(COUNTIF(Q8:AF8,1))+SUM(COUNTIF(Q8:AF8,2)))/16)</f>
      </c>
    </row>
    <row r="9" spans="1:35" ht="12.75">
      <c r="A9" s="34">
        <f>IF(ISBLANK(Compréhension!A8),"",Compréhension!A8)</f>
      </c>
      <c r="B9" s="28"/>
      <c r="C9" s="29"/>
      <c r="D9" s="29"/>
      <c r="E9" s="30"/>
      <c r="F9" s="31"/>
      <c r="G9" s="29"/>
      <c r="H9" s="29"/>
      <c r="I9" s="30"/>
      <c r="J9" s="31"/>
      <c r="K9" s="29"/>
      <c r="L9" s="30"/>
      <c r="M9" s="63">
        <f>IF(ISBLANK(Compréhension!A8),"",(SUM(COUNTIF(B9:I9,1))+SUM(COUNTIF(B9:I9,2)))/8)</f>
      </c>
      <c r="N9" s="63">
        <f>IF(ISBLANK(Compréhension!A8),"",(SUM(COUNTIF(J9:L9,1))+SUM(COUNTIF(J9:L9,2)))/3)</f>
      </c>
      <c r="O9" s="32">
        <f>IF(ISBLANK(Compréhension!A8),"",(SUM(COUNTIF(B9:L9,1))+SUM(COUNTIF(B9:L9,2)))/11)</f>
      </c>
      <c r="P9" s="33"/>
      <c r="Q9" s="31"/>
      <c r="R9" s="29"/>
      <c r="S9" s="30"/>
      <c r="T9" s="31"/>
      <c r="U9" s="29"/>
      <c r="V9" s="29"/>
      <c r="W9" s="29"/>
      <c r="X9" s="30"/>
      <c r="Y9" s="31"/>
      <c r="Z9" s="29"/>
      <c r="AA9" s="29"/>
      <c r="AB9" s="29"/>
      <c r="AC9" s="29"/>
      <c r="AD9" s="29"/>
      <c r="AE9" s="29"/>
      <c r="AF9" s="30"/>
      <c r="AG9" s="32">
        <f>IF(ISBLANK(Compréhension!A8),"",(SUM(COUNTIF(Q9:X9,1))+SUM(COUNTIF(Q9:X9,2)))/8)</f>
      </c>
      <c r="AH9" s="32">
        <f>IF(ISBLANK(Compréhension!A8),"",(SUM(COUNTIF(R9:Y9,1))+SUM(COUNTIF(R9:Y9,2)))/8)</f>
      </c>
      <c r="AI9" s="32">
        <f>IF(ISBLANK(Compréhension!A8),"",(SUM(COUNTIF(Q9:AF9,1))+SUM(COUNTIF(Q9:AF9,2)))/16)</f>
      </c>
    </row>
    <row r="10" spans="1:35" ht="12.75">
      <c r="A10" s="34">
        <f>IF(ISBLANK(Compréhension!A9),"",Compréhension!A9)</f>
      </c>
      <c r="B10" s="28"/>
      <c r="C10" s="29"/>
      <c r="D10" s="29"/>
      <c r="E10" s="30"/>
      <c r="F10" s="31"/>
      <c r="G10" s="29"/>
      <c r="H10" s="29"/>
      <c r="I10" s="30"/>
      <c r="J10" s="31"/>
      <c r="K10" s="29"/>
      <c r="L10" s="30"/>
      <c r="M10" s="63">
        <f>IF(ISBLANK(Compréhension!A9),"",(SUM(COUNTIF(B10:I10,1))+SUM(COUNTIF(B10:I10,2)))/8)</f>
      </c>
      <c r="N10" s="63">
        <f>IF(ISBLANK(Compréhension!A9),"",(SUM(COUNTIF(J10:L10,1))+SUM(COUNTIF(J10:L10,2)))/3)</f>
      </c>
      <c r="O10" s="32">
        <f>IF(ISBLANK(Compréhension!A9),"",(SUM(COUNTIF(B10:L10,1))+SUM(COUNTIF(B10:L10,2)))/11)</f>
      </c>
      <c r="P10" s="33"/>
      <c r="Q10" s="31"/>
      <c r="R10" s="29"/>
      <c r="S10" s="30"/>
      <c r="T10" s="31"/>
      <c r="U10" s="29"/>
      <c r="V10" s="29"/>
      <c r="W10" s="29"/>
      <c r="X10" s="30"/>
      <c r="Y10" s="31"/>
      <c r="Z10" s="29"/>
      <c r="AA10" s="29"/>
      <c r="AB10" s="29"/>
      <c r="AC10" s="29"/>
      <c r="AD10" s="29"/>
      <c r="AE10" s="29"/>
      <c r="AF10" s="30"/>
      <c r="AG10" s="32">
        <f>IF(ISBLANK(Compréhension!A9),"",(SUM(COUNTIF(Q10:X10,1))+SUM(COUNTIF(Q10:X10,2)))/8)</f>
      </c>
      <c r="AH10" s="32">
        <f>IF(ISBLANK(Compréhension!A9),"",(SUM(COUNTIF(R10:Y10,1))+SUM(COUNTIF(R10:Y10,2)))/8)</f>
      </c>
      <c r="AI10" s="32">
        <f>IF(ISBLANK(Compréhension!A9),"",(SUM(COUNTIF(Q10:AF10,1))+SUM(COUNTIF(Q10:AF10,2)))/16)</f>
      </c>
    </row>
    <row r="11" spans="1:35" ht="12.75">
      <c r="A11" s="34">
        <f>IF(ISBLANK(Compréhension!A10),"",Compréhension!A10)</f>
      </c>
      <c r="B11" s="28"/>
      <c r="C11" s="29"/>
      <c r="D11" s="29"/>
      <c r="E11" s="30"/>
      <c r="F11" s="31"/>
      <c r="G11" s="29"/>
      <c r="H11" s="29"/>
      <c r="I11" s="30"/>
      <c r="J11" s="31"/>
      <c r="K11" s="29"/>
      <c r="L11" s="30"/>
      <c r="M11" s="63">
        <f>IF(ISBLANK(Compréhension!A10),"",(SUM(COUNTIF(B11:I11,1))+SUM(COUNTIF(B11:I11,2)))/8)</f>
      </c>
      <c r="N11" s="63">
        <f>IF(ISBLANK(Compréhension!A10),"",(SUM(COUNTIF(J11:L11,1))+SUM(COUNTIF(J11:L11,2)))/3)</f>
      </c>
      <c r="O11" s="32">
        <f>IF(ISBLANK(Compréhension!A10),"",(SUM(COUNTIF(B11:L11,1))+SUM(COUNTIF(B11:L11,2)))/11)</f>
      </c>
      <c r="P11" s="33"/>
      <c r="Q11" s="31"/>
      <c r="R11" s="29"/>
      <c r="S11" s="30"/>
      <c r="T11" s="31"/>
      <c r="U11" s="29"/>
      <c r="V11" s="29"/>
      <c r="W11" s="29"/>
      <c r="X11" s="30"/>
      <c r="Y11" s="31"/>
      <c r="Z11" s="29"/>
      <c r="AA11" s="29"/>
      <c r="AB11" s="29"/>
      <c r="AC11" s="29"/>
      <c r="AD11" s="29"/>
      <c r="AE11" s="29"/>
      <c r="AF11" s="30"/>
      <c r="AG11" s="32">
        <f>IF(ISBLANK(Compréhension!A10),"",(SUM(COUNTIF(Q11:X11,1))+SUM(COUNTIF(Q11:X11,2)))/8)</f>
      </c>
      <c r="AH11" s="32">
        <f>IF(ISBLANK(Compréhension!A10),"",(SUM(COUNTIF(R11:Y11,1))+SUM(COUNTIF(R11:Y11,2)))/8)</f>
      </c>
      <c r="AI11" s="32">
        <f>IF(ISBLANK(Compréhension!A10),"",(SUM(COUNTIF(Q11:AF11,1))+SUM(COUNTIF(Q11:AF11,2)))/16)</f>
      </c>
    </row>
    <row r="12" spans="1:35" ht="12.75">
      <c r="A12" s="34">
        <f>IF(ISBLANK(Compréhension!A11),"",Compréhension!A11)</f>
      </c>
      <c r="B12" s="28"/>
      <c r="C12" s="29"/>
      <c r="D12" s="29"/>
      <c r="E12" s="30"/>
      <c r="F12" s="31"/>
      <c r="G12" s="29"/>
      <c r="H12" s="29"/>
      <c r="I12" s="30"/>
      <c r="J12" s="31"/>
      <c r="K12" s="29"/>
      <c r="L12" s="30"/>
      <c r="M12" s="63">
        <f>IF(ISBLANK(Compréhension!A11),"",(SUM(COUNTIF(B12:I12,1))+SUM(COUNTIF(B12:I12,2)))/8)</f>
      </c>
      <c r="N12" s="63">
        <f>IF(ISBLANK(Compréhension!A11),"",(SUM(COUNTIF(J12:L12,1))+SUM(COUNTIF(J12:L12,2)))/3)</f>
      </c>
      <c r="O12" s="32">
        <f>IF(ISBLANK(Compréhension!A11),"",(SUM(COUNTIF(B12:L12,1))+SUM(COUNTIF(B12:L12,2)))/11)</f>
      </c>
      <c r="P12" s="33"/>
      <c r="Q12" s="31"/>
      <c r="R12" s="29"/>
      <c r="S12" s="30"/>
      <c r="T12" s="31"/>
      <c r="U12" s="29"/>
      <c r="V12" s="29"/>
      <c r="W12" s="29"/>
      <c r="X12" s="30"/>
      <c r="Y12" s="31"/>
      <c r="Z12" s="29"/>
      <c r="AA12" s="29"/>
      <c r="AB12" s="29"/>
      <c r="AC12" s="29"/>
      <c r="AD12" s="29"/>
      <c r="AE12" s="29"/>
      <c r="AF12" s="30"/>
      <c r="AG12" s="32">
        <f>IF(ISBLANK(Compréhension!A11),"",(SUM(COUNTIF(Q12:X12,1))+SUM(COUNTIF(Q12:X12,2)))/8)</f>
      </c>
      <c r="AH12" s="32">
        <f>IF(ISBLANK(Compréhension!A11),"",(SUM(COUNTIF(R12:Y12,1))+SUM(COUNTIF(R12:Y12,2)))/8)</f>
      </c>
      <c r="AI12" s="32">
        <f>IF(ISBLANK(Compréhension!A11),"",(SUM(COUNTIF(Q12:AF12,1))+SUM(COUNTIF(Q12:AF12,2)))/16)</f>
      </c>
    </row>
    <row r="13" spans="1:35" ht="12.75">
      <c r="A13" s="34">
        <f>IF(ISBLANK(Compréhension!A12),"",Compréhension!A12)</f>
      </c>
      <c r="B13" s="28"/>
      <c r="C13" s="29"/>
      <c r="D13" s="29"/>
      <c r="E13" s="30"/>
      <c r="F13" s="31"/>
      <c r="G13" s="29"/>
      <c r="H13" s="29"/>
      <c r="I13" s="30"/>
      <c r="J13" s="31"/>
      <c r="K13" s="29"/>
      <c r="L13" s="30"/>
      <c r="M13" s="63">
        <f>IF(ISBLANK(Compréhension!A12),"",(SUM(COUNTIF(B13:I13,1))+SUM(COUNTIF(B13:I13,2)))/8)</f>
      </c>
      <c r="N13" s="63">
        <f>IF(ISBLANK(Compréhension!A12),"",(SUM(COUNTIF(J13:L13,1))+SUM(COUNTIF(J13:L13,2)))/3)</f>
      </c>
      <c r="O13" s="32">
        <f>IF(ISBLANK(Compréhension!A12),"",(SUM(COUNTIF(B13:L13,1))+SUM(COUNTIF(B13:L13,2)))/11)</f>
      </c>
      <c r="P13" s="33"/>
      <c r="Q13" s="31"/>
      <c r="R13" s="29"/>
      <c r="S13" s="30"/>
      <c r="T13" s="31"/>
      <c r="U13" s="29"/>
      <c r="V13" s="29"/>
      <c r="W13" s="29"/>
      <c r="X13" s="30"/>
      <c r="Y13" s="31"/>
      <c r="Z13" s="29"/>
      <c r="AA13" s="29"/>
      <c r="AB13" s="29"/>
      <c r="AC13" s="29"/>
      <c r="AD13" s="29"/>
      <c r="AE13" s="29"/>
      <c r="AF13" s="30"/>
      <c r="AG13" s="32">
        <f>IF(ISBLANK(Compréhension!A12),"",(SUM(COUNTIF(Q13:X13,1))+SUM(COUNTIF(Q13:X13,2)))/8)</f>
      </c>
      <c r="AH13" s="32">
        <f>IF(ISBLANK(Compréhension!A12),"",(SUM(COUNTIF(R13:Y13,1))+SUM(COUNTIF(R13:Y13,2)))/8)</f>
      </c>
      <c r="AI13" s="32">
        <f>IF(ISBLANK(Compréhension!A12),"",(SUM(COUNTIF(Q13:AF13,1))+SUM(COUNTIF(Q13:AF13,2)))/16)</f>
      </c>
    </row>
    <row r="14" spans="1:35" ht="12.75">
      <c r="A14" s="34">
        <f>IF(ISBLANK(Compréhension!A13),"",Compréhension!A13)</f>
      </c>
      <c r="B14" s="28"/>
      <c r="C14" s="29"/>
      <c r="D14" s="29"/>
      <c r="E14" s="30"/>
      <c r="F14" s="31"/>
      <c r="G14" s="29"/>
      <c r="H14" s="29"/>
      <c r="I14" s="30"/>
      <c r="J14" s="31"/>
      <c r="K14" s="29"/>
      <c r="L14" s="30"/>
      <c r="M14" s="63">
        <f>IF(ISBLANK(Compréhension!A13),"",(SUM(COUNTIF(B14:I14,1))+SUM(COUNTIF(B14:I14,2)))/8)</f>
      </c>
      <c r="N14" s="63">
        <f>IF(ISBLANK(Compréhension!A13),"",(SUM(COUNTIF(J14:L14,1))+SUM(COUNTIF(J14:L14,2)))/3)</f>
      </c>
      <c r="O14" s="32">
        <f>IF(ISBLANK(Compréhension!A13),"",(SUM(COUNTIF(B14:L14,1))+SUM(COUNTIF(B14:L14,2)))/11)</f>
      </c>
      <c r="P14" s="33"/>
      <c r="Q14" s="31"/>
      <c r="R14" s="29"/>
      <c r="S14" s="30"/>
      <c r="T14" s="31"/>
      <c r="U14" s="29"/>
      <c r="V14" s="29"/>
      <c r="W14" s="29"/>
      <c r="X14" s="30"/>
      <c r="Y14" s="31"/>
      <c r="Z14" s="29"/>
      <c r="AA14" s="29"/>
      <c r="AB14" s="29"/>
      <c r="AC14" s="29"/>
      <c r="AD14" s="29"/>
      <c r="AE14" s="29"/>
      <c r="AF14" s="30"/>
      <c r="AG14" s="32">
        <f>IF(ISBLANK(Compréhension!A13),"",(SUM(COUNTIF(Q14:X14,1))+SUM(COUNTIF(Q14:X14,2)))/8)</f>
      </c>
      <c r="AH14" s="32">
        <f>IF(ISBLANK(Compréhension!A13),"",(SUM(COUNTIF(R14:Y14,1))+SUM(COUNTIF(R14:Y14,2)))/8)</f>
      </c>
      <c r="AI14" s="32">
        <f>IF(ISBLANK(Compréhension!A13),"",(SUM(COUNTIF(Q14:AF14,1))+SUM(COUNTIF(Q14:AF14,2)))/16)</f>
      </c>
    </row>
    <row r="15" spans="1:35" ht="12.75">
      <c r="A15" s="34">
        <f>IF(ISBLANK(Compréhension!A14),"",Compréhension!A14)</f>
      </c>
      <c r="B15" s="28"/>
      <c r="C15" s="29"/>
      <c r="D15" s="29"/>
      <c r="E15" s="30"/>
      <c r="F15" s="31"/>
      <c r="G15" s="29"/>
      <c r="H15" s="29"/>
      <c r="I15" s="30"/>
      <c r="J15" s="31"/>
      <c r="K15" s="29"/>
      <c r="L15" s="30"/>
      <c r="M15" s="63">
        <f>IF(ISBLANK(Compréhension!A14),"",(SUM(COUNTIF(B15:I15,1))+SUM(COUNTIF(B15:I15,2)))/8)</f>
      </c>
      <c r="N15" s="63">
        <f>IF(ISBLANK(Compréhension!A14),"",(SUM(COUNTIF(J15:L15,1))+SUM(COUNTIF(J15:L15,2)))/3)</f>
      </c>
      <c r="O15" s="32">
        <f>IF(ISBLANK(Compréhension!A14),"",(SUM(COUNTIF(B15:L15,1))+SUM(COUNTIF(B15:L15,2)))/11)</f>
      </c>
      <c r="P15" s="33"/>
      <c r="Q15" s="31"/>
      <c r="R15" s="29"/>
      <c r="S15" s="30"/>
      <c r="T15" s="31"/>
      <c r="U15" s="29"/>
      <c r="V15" s="29"/>
      <c r="W15" s="29"/>
      <c r="X15" s="30"/>
      <c r="Y15" s="31"/>
      <c r="Z15" s="29"/>
      <c r="AA15" s="29"/>
      <c r="AB15" s="29"/>
      <c r="AC15" s="29"/>
      <c r="AD15" s="29"/>
      <c r="AE15" s="29"/>
      <c r="AF15" s="30"/>
      <c r="AG15" s="32">
        <f>IF(ISBLANK(Compréhension!A14),"",(SUM(COUNTIF(Q15:X15,1))+SUM(COUNTIF(Q15:X15,2)))/8)</f>
      </c>
      <c r="AH15" s="32">
        <f>IF(ISBLANK(Compréhension!A14),"",(SUM(COUNTIF(R15:Y15,1))+SUM(COUNTIF(R15:Y15,2)))/8)</f>
      </c>
      <c r="AI15" s="32">
        <f>IF(ISBLANK(Compréhension!A14),"",(SUM(COUNTIF(Q15:AF15,1))+SUM(COUNTIF(Q15:AF15,2)))/16)</f>
      </c>
    </row>
    <row r="16" spans="1:35" ht="12.75">
      <c r="A16" s="34">
        <f>IF(ISBLANK(Compréhension!A15),"",Compréhension!A15)</f>
      </c>
      <c r="B16" s="28"/>
      <c r="C16" s="29"/>
      <c r="D16" s="29"/>
      <c r="E16" s="30"/>
      <c r="F16" s="31"/>
      <c r="G16" s="29"/>
      <c r="H16" s="29"/>
      <c r="I16" s="30"/>
      <c r="J16" s="31"/>
      <c r="K16" s="29"/>
      <c r="L16" s="30"/>
      <c r="M16" s="63">
        <f>IF(ISBLANK(Compréhension!A15),"",(SUM(COUNTIF(B16:I16,1))+SUM(COUNTIF(B16:I16,2)))/8)</f>
      </c>
      <c r="N16" s="63">
        <f>IF(ISBLANK(Compréhension!A15),"",(SUM(COUNTIF(J16:L16,1))+SUM(COUNTIF(J16:L16,2)))/3)</f>
      </c>
      <c r="O16" s="32">
        <f>IF(ISBLANK(Compréhension!A15),"",(SUM(COUNTIF(B16:L16,1))+SUM(COUNTIF(B16:L16,2)))/11)</f>
      </c>
      <c r="P16" s="33"/>
      <c r="Q16" s="31"/>
      <c r="R16" s="29"/>
      <c r="S16" s="30"/>
      <c r="T16" s="31"/>
      <c r="U16" s="29"/>
      <c r="V16" s="29"/>
      <c r="W16" s="29"/>
      <c r="X16" s="30"/>
      <c r="Y16" s="31"/>
      <c r="Z16" s="29"/>
      <c r="AA16" s="29"/>
      <c r="AB16" s="29"/>
      <c r="AC16" s="29"/>
      <c r="AD16" s="29"/>
      <c r="AE16" s="29"/>
      <c r="AF16" s="30"/>
      <c r="AG16" s="32">
        <f>IF(ISBLANK(Compréhension!A15),"",(SUM(COUNTIF(Q16:X16,1))+SUM(COUNTIF(Q16:X16,2)))/8)</f>
      </c>
      <c r="AH16" s="32">
        <f>IF(ISBLANK(Compréhension!A15),"",(SUM(COUNTIF(R16:Y16,1))+SUM(COUNTIF(R16:Y16,2)))/8)</f>
      </c>
      <c r="AI16" s="32">
        <f>IF(ISBLANK(Compréhension!A15),"",(SUM(COUNTIF(Q16:AF16,1))+SUM(COUNTIF(Q16:AF16,2)))/16)</f>
      </c>
    </row>
    <row r="17" spans="1:35" ht="12.75">
      <c r="A17" s="34">
        <f>IF(ISBLANK(Compréhension!A16),"",Compréhension!A16)</f>
      </c>
      <c r="B17" s="28"/>
      <c r="C17" s="29"/>
      <c r="D17" s="29"/>
      <c r="E17" s="30"/>
      <c r="F17" s="31"/>
      <c r="G17" s="29"/>
      <c r="H17" s="29"/>
      <c r="I17" s="30"/>
      <c r="J17" s="31"/>
      <c r="K17" s="29"/>
      <c r="L17" s="30"/>
      <c r="M17" s="63">
        <f>IF(ISBLANK(Compréhension!A16),"",(SUM(COUNTIF(B17:I17,1))+SUM(COUNTIF(B17:I17,2)))/8)</f>
      </c>
      <c r="N17" s="63">
        <f>IF(ISBLANK(Compréhension!A16),"",(SUM(COUNTIF(J17:L17,1))+SUM(COUNTIF(J17:L17,2)))/3)</f>
      </c>
      <c r="O17" s="32">
        <f>IF(ISBLANK(Compréhension!A16),"",(SUM(COUNTIF(B17:L17,1))+SUM(COUNTIF(B17:L17,2)))/11)</f>
      </c>
      <c r="P17" s="33"/>
      <c r="Q17" s="31"/>
      <c r="R17" s="29"/>
      <c r="S17" s="30"/>
      <c r="T17" s="31"/>
      <c r="U17" s="29"/>
      <c r="V17" s="29"/>
      <c r="W17" s="29"/>
      <c r="X17" s="30"/>
      <c r="Y17" s="31"/>
      <c r="Z17" s="29"/>
      <c r="AA17" s="29"/>
      <c r="AB17" s="29"/>
      <c r="AC17" s="29"/>
      <c r="AD17" s="29"/>
      <c r="AE17" s="29"/>
      <c r="AF17" s="30"/>
      <c r="AG17" s="32">
        <f>IF(ISBLANK(Compréhension!A16),"",(SUM(COUNTIF(Q17:X17,1))+SUM(COUNTIF(Q17:X17,2)))/8)</f>
      </c>
      <c r="AH17" s="32">
        <f>IF(ISBLANK(Compréhension!A16),"",(SUM(COUNTIF(R17:Y17,1))+SUM(COUNTIF(R17:Y17,2)))/8)</f>
      </c>
      <c r="AI17" s="32">
        <f>IF(ISBLANK(Compréhension!A16),"",(SUM(COUNTIF(Q17:AF17,1))+SUM(COUNTIF(Q17:AF17,2)))/16)</f>
      </c>
    </row>
    <row r="18" spans="1:35" ht="12.75">
      <c r="A18" s="34">
        <f>IF(ISBLANK(Compréhension!A17),"",Compréhension!A17)</f>
      </c>
      <c r="B18" s="28"/>
      <c r="C18" s="29"/>
      <c r="D18" s="29"/>
      <c r="E18" s="30"/>
      <c r="F18" s="31"/>
      <c r="G18" s="29"/>
      <c r="H18" s="29"/>
      <c r="I18" s="30"/>
      <c r="J18" s="31"/>
      <c r="K18" s="29"/>
      <c r="L18" s="30"/>
      <c r="M18" s="63">
        <f>IF(ISBLANK(Compréhension!A17),"",(SUM(COUNTIF(B18:I18,1))+SUM(COUNTIF(B18:I18,2)))/8)</f>
      </c>
      <c r="N18" s="63">
        <f>IF(ISBLANK(Compréhension!A17),"",(SUM(COUNTIF(J18:L18,1))+SUM(COUNTIF(J18:L18,2)))/3)</f>
      </c>
      <c r="O18" s="32">
        <f>IF(ISBLANK(Compréhension!A17),"",(SUM(COUNTIF(B18:L18,1))+SUM(COUNTIF(B18:L18,2)))/11)</f>
      </c>
      <c r="P18" s="33"/>
      <c r="Q18" s="31"/>
      <c r="R18" s="29"/>
      <c r="S18" s="30"/>
      <c r="T18" s="31"/>
      <c r="U18" s="29"/>
      <c r="V18" s="29"/>
      <c r="W18" s="29"/>
      <c r="X18" s="30"/>
      <c r="Y18" s="31"/>
      <c r="Z18" s="29"/>
      <c r="AA18" s="29"/>
      <c r="AB18" s="29"/>
      <c r="AC18" s="29"/>
      <c r="AD18" s="29"/>
      <c r="AE18" s="29"/>
      <c r="AF18" s="30"/>
      <c r="AG18" s="32">
        <f>IF(ISBLANK(Compréhension!A17),"",(SUM(COUNTIF(Q18:X18,1))+SUM(COUNTIF(Q18:X18,2)))/8)</f>
      </c>
      <c r="AH18" s="32">
        <f>IF(ISBLANK(Compréhension!A17),"",(SUM(COUNTIF(R18:Y18,1))+SUM(COUNTIF(R18:Y18,2)))/8)</f>
      </c>
      <c r="AI18" s="32">
        <f>IF(ISBLANK(Compréhension!A17),"",(SUM(COUNTIF(Q18:AF18,1))+SUM(COUNTIF(Q18:AF18,2)))/16)</f>
      </c>
    </row>
    <row r="19" spans="1:35" ht="12.75">
      <c r="A19" s="34">
        <f>IF(ISBLANK(Compréhension!A18),"",Compréhension!A18)</f>
      </c>
      <c r="B19" s="28"/>
      <c r="C19" s="29"/>
      <c r="D19" s="29"/>
      <c r="E19" s="30"/>
      <c r="F19" s="31"/>
      <c r="G19" s="29"/>
      <c r="H19" s="29"/>
      <c r="I19" s="30"/>
      <c r="J19" s="31"/>
      <c r="K19" s="29"/>
      <c r="L19" s="30"/>
      <c r="M19" s="63">
        <f>IF(ISBLANK(Compréhension!A18),"",(SUM(COUNTIF(B19:I19,1))+SUM(COUNTIF(B19:I19,2)))/8)</f>
      </c>
      <c r="N19" s="63">
        <f>IF(ISBLANK(Compréhension!A18),"",(SUM(COUNTIF(J19:L19,1))+SUM(COUNTIF(J19:L19,2)))/3)</f>
      </c>
      <c r="O19" s="32">
        <f>IF(ISBLANK(Compréhension!A18),"",(SUM(COUNTIF(B19:L19,1))+SUM(COUNTIF(B19:L19,2)))/11)</f>
      </c>
      <c r="P19" s="33"/>
      <c r="Q19" s="31"/>
      <c r="R19" s="29"/>
      <c r="S19" s="30"/>
      <c r="T19" s="31"/>
      <c r="U19" s="29"/>
      <c r="V19" s="29"/>
      <c r="W19" s="29"/>
      <c r="X19" s="30"/>
      <c r="Y19" s="31"/>
      <c r="Z19" s="29"/>
      <c r="AA19" s="29"/>
      <c r="AB19" s="29"/>
      <c r="AC19" s="29"/>
      <c r="AD19" s="29"/>
      <c r="AE19" s="29"/>
      <c r="AF19" s="30"/>
      <c r="AG19" s="32">
        <f>IF(ISBLANK(Compréhension!A18),"",(SUM(COUNTIF(Q19:X19,1))+SUM(COUNTIF(Q19:X19,2)))/8)</f>
      </c>
      <c r="AH19" s="32">
        <f>IF(ISBLANK(Compréhension!A18),"",(SUM(COUNTIF(R19:Y19,1))+SUM(COUNTIF(R19:Y19,2)))/8)</f>
      </c>
      <c r="AI19" s="32">
        <f>IF(ISBLANK(Compréhension!A18),"",(SUM(COUNTIF(Q19:AF19,1))+SUM(COUNTIF(Q19:AF19,2)))/16)</f>
      </c>
    </row>
    <row r="20" spans="1:35" ht="12.75">
      <c r="A20" s="34">
        <f>IF(ISBLANK(Compréhension!A19),"",Compréhension!A19)</f>
      </c>
      <c r="B20" s="28"/>
      <c r="C20" s="29"/>
      <c r="D20" s="29"/>
      <c r="E20" s="30"/>
      <c r="F20" s="31"/>
      <c r="G20" s="29"/>
      <c r="H20" s="29"/>
      <c r="I20" s="30"/>
      <c r="J20" s="31"/>
      <c r="K20" s="29"/>
      <c r="L20" s="30"/>
      <c r="M20" s="63">
        <f>IF(ISBLANK(Compréhension!A19),"",(SUM(COUNTIF(B20:I20,1))+SUM(COUNTIF(B20:I20,2)))/8)</f>
      </c>
      <c r="N20" s="63">
        <f>IF(ISBLANK(Compréhension!A19),"",(SUM(COUNTIF(J20:L20,1))+SUM(COUNTIF(J20:L20,2)))/3)</f>
      </c>
      <c r="O20" s="32">
        <f>IF(ISBLANK(Compréhension!A19),"",(SUM(COUNTIF(B20:L20,1))+SUM(COUNTIF(B20:L20,2)))/11)</f>
      </c>
      <c r="P20" s="33"/>
      <c r="Q20" s="31"/>
      <c r="R20" s="29"/>
      <c r="S20" s="30"/>
      <c r="T20" s="31"/>
      <c r="U20" s="29"/>
      <c r="V20" s="29"/>
      <c r="W20" s="29"/>
      <c r="X20" s="30"/>
      <c r="Y20" s="31"/>
      <c r="Z20" s="29"/>
      <c r="AA20" s="29"/>
      <c r="AB20" s="29"/>
      <c r="AC20" s="29"/>
      <c r="AD20" s="29"/>
      <c r="AE20" s="29"/>
      <c r="AF20" s="30"/>
      <c r="AG20" s="32">
        <f>IF(ISBLANK(Compréhension!A19),"",(SUM(COUNTIF(Q20:X20,1))+SUM(COUNTIF(Q20:X20,2)))/8)</f>
      </c>
      <c r="AH20" s="32">
        <f>IF(ISBLANK(Compréhension!A19),"",(SUM(COUNTIF(R20:Y20,1))+SUM(COUNTIF(R20:Y20,2)))/8)</f>
      </c>
      <c r="AI20" s="32">
        <f>IF(ISBLANK(Compréhension!A19),"",(SUM(COUNTIF(Q20:AF20,1))+SUM(COUNTIF(Q20:AF20,2)))/16)</f>
      </c>
    </row>
    <row r="21" spans="1:35" ht="12.75">
      <c r="A21" s="34">
        <f>IF(ISBLANK(Compréhension!A20),"",Compréhension!A20)</f>
      </c>
      <c r="B21" s="28"/>
      <c r="C21" s="29"/>
      <c r="D21" s="29"/>
      <c r="E21" s="30"/>
      <c r="F21" s="31"/>
      <c r="G21" s="29"/>
      <c r="H21" s="29"/>
      <c r="I21" s="30"/>
      <c r="J21" s="31"/>
      <c r="K21" s="29"/>
      <c r="L21" s="30"/>
      <c r="M21" s="63">
        <f>IF(ISBLANK(Compréhension!A20),"",(SUM(COUNTIF(B21:I21,1))+SUM(COUNTIF(B21:I21,2)))/8)</f>
      </c>
      <c r="N21" s="63">
        <f>IF(ISBLANK(Compréhension!A20),"",(SUM(COUNTIF(J21:L21,1))+SUM(COUNTIF(J21:L21,2)))/3)</f>
      </c>
      <c r="O21" s="32">
        <f>IF(ISBLANK(Compréhension!A20),"",(SUM(COUNTIF(B21:L21,1))+SUM(COUNTIF(B21:L21,2)))/11)</f>
      </c>
      <c r="P21" s="33"/>
      <c r="Q21" s="31"/>
      <c r="R21" s="29"/>
      <c r="S21" s="30"/>
      <c r="T21" s="31"/>
      <c r="U21" s="29"/>
      <c r="V21" s="29"/>
      <c r="W21" s="29"/>
      <c r="X21" s="30"/>
      <c r="Y21" s="31"/>
      <c r="Z21" s="29"/>
      <c r="AA21" s="29"/>
      <c r="AB21" s="29"/>
      <c r="AC21" s="29"/>
      <c r="AD21" s="29"/>
      <c r="AE21" s="29"/>
      <c r="AF21" s="30"/>
      <c r="AG21" s="32">
        <f>IF(ISBLANK(Compréhension!A20),"",(SUM(COUNTIF(Q21:X21,1))+SUM(COUNTIF(Q21:X21,2)))/8)</f>
      </c>
      <c r="AH21" s="32">
        <f>IF(ISBLANK(Compréhension!A20),"",(SUM(COUNTIF(R21:Y21,1))+SUM(COUNTIF(R21:Y21,2)))/8)</f>
      </c>
      <c r="AI21" s="32">
        <f>IF(ISBLANK(Compréhension!A20),"",(SUM(COUNTIF(Q21:AF21,1))+SUM(COUNTIF(Q21:AF21,2)))/16)</f>
      </c>
    </row>
    <row r="22" spans="1:35" ht="12.75">
      <c r="A22" s="34">
        <f>IF(ISBLANK(Compréhension!A21),"",Compréhension!A21)</f>
      </c>
      <c r="B22" s="28"/>
      <c r="C22" s="29"/>
      <c r="D22" s="29"/>
      <c r="E22" s="30"/>
      <c r="F22" s="31"/>
      <c r="G22" s="29"/>
      <c r="H22" s="29"/>
      <c r="I22" s="30"/>
      <c r="J22" s="31"/>
      <c r="K22" s="29"/>
      <c r="L22" s="30"/>
      <c r="M22" s="63">
        <f>IF(ISBLANK(Compréhension!A21),"",(SUM(COUNTIF(B22:I22,1))+SUM(COUNTIF(B22:I22,2)))/8)</f>
      </c>
      <c r="N22" s="63">
        <f>IF(ISBLANK(Compréhension!A21),"",(SUM(COUNTIF(J22:L22,1))+SUM(COUNTIF(J22:L22,2)))/3)</f>
      </c>
      <c r="O22" s="32">
        <f>IF(ISBLANK(Compréhension!A21),"",(SUM(COUNTIF(B22:L22,1))+SUM(COUNTIF(B22:L22,2)))/11)</f>
      </c>
      <c r="P22" s="33"/>
      <c r="Q22" s="31"/>
      <c r="R22" s="29"/>
      <c r="S22" s="30"/>
      <c r="T22" s="31"/>
      <c r="U22" s="29"/>
      <c r="V22" s="29"/>
      <c r="W22" s="29"/>
      <c r="X22" s="30"/>
      <c r="Y22" s="31"/>
      <c r="Z22" s="29"/>
      <c r="AA22" s="29"/>
      <c r="AB22" s="29"/>
      <c r="AC22" s="29"/>
      <c r="AD22" s="29"/>
      <c r="AE22" s="29"/>
      <c r="AF22" s="30"/>
      <c r="AG22" s="32">
        <f>IF(ISBLANK(Compréhension!A21),"",(SUM(COUNTIF(Q22:X22,1))+SUM(COUNTIF(Q22:X22,2)))/8)</f>
      </c>
      <c r="AH22" s="32">
        <f>IF(ISBLANK(Compréhension!A21),"",(SUM(COUNTIF(R22:Y22,1))+SUM(COUNTIF(R22:Y22,2)))/8)</f>
      </c>
      <c r="AI22" s="32">
        <f>IF(ISBLANK(Compréhension!A21),"",(SUM(COUNTIF(Q22:AF22,1))+SUM(COUNTIF(Q22:AF22,2)))/16)</f>
      </c>
    </row>
    <row r="23" spans="1:35" ht="12.75">
      <c r="A23" s="34">
        <f>IF(ISBLANK(Compréhension!A22),"",Compréhension!A22)</f>
      </c>
      <c r="B23" s="28"/>
      <c r="C23" s="29"/>
      <c r="D23" s="29"/>
      <c r="E23" s="30"/>
      <c r="F23" s="31"/>
      <c r="G23" s="29"/>
      <c r="H23" s="29"/>
      <c r="I23" s="30"/>
      <c r="J23" s="31"/>
      <c r="K23" s="29"/>
      <c r="L23" s="30"/>
      <c r="M23" s="63">
        <f>IF(ISBLANK(Compréhension!A22),"",(SUM(COUNTIF(B23:I23,1))+SUM(COUNTIF(B23:I23,2)))/8)</f>
      </c>
      <c r="N23" s="63">
        <f>IF(ISBLANK(Compréhension!A22),"",(SUM(COUNTIF(J23:L23,1))+SUM(COUNTIF(J23:L23,2)))/3)</f>
      </c>
      <c r="O23" s="32">
        <f>IF(ISBLANK(Compréhension!A22),"",(SUM(COUNTIF(B23:L23,1))+SUM(COUNTIF(B23:L23,2)))/11)</f>
      </c>
      <c r="P23" s="33"/>
      <c r="Q23" s="31"/>
      <c r="R23" s="29"/>
      <c r="S23" s="30"/>
      <c r="T23" s="31"/>
      <c r="U23" s="29"/>
      <c r="V23" s="29"/>
      <c r="W23" s="29"/>
      <c r="X23" s="30"/>
      <c r="Y23" s="31"/>
      <c r="Z23" s="29"/>
      <c r="AA23" s="29"/>
      <c r="AB23" s="29"/>
      <c r="AC23" s="29"/>
      <c r="AD23" s="29"/>
      <c r="AE23" s="29"/>
      <c r="AF23" s="30"/>
      <c r="AG23" s="32">
        <f>IF(ISBLANK(Compréhension!A22),"",(SUM(COUNTIF(Q23:X23,1))+SUM(COUNTIF(Q23:X23,2)))/8)</f>
      </c>
      <c r="AH23" s="32">
        <f>IF(ISBLANK(Compréhension!A22),"",(SUM(COUNTIF(R23:Y23,1))+SUM(COUNTIF(R23:Y23,2)))/8)</f>
      </c>
      <c r="AI23" s="32">
        <f>IF(ISBLANK(Compréhension!A22),"",(SUM(COUNTIF(Q23:AF23,1))+SUM(COUNTIF(Q23:AF23,2)))/16)</f>
      </c>
    </row>
    <row r="24" spans="1:35" ht="12.75">
      <c r="A24" s="34">
        <f>IF(ISBLANK(Compréhension!A23),"",Compréhension!A23)</f>
      </c>
      <c r="B24" s="28"/>
      <c r="C24" s="29"/>
      <c r="D24" s="29"/>
      <c r="E24" s="30"/>
      <c r="F24" s="31"/>
      <c r="G24" s="29"/>
      <c r="H24" s="29"/>
      <c r="I24" s="30"/>
      <c r="J24" s="31"/>
      <c r="K24" s="29"/>
      <c r="L24" s="30"/>
      <c r="M24" s="63">
        <f>IF(ISBLANK(Compréhension!A23),"",(SUM(COUNTIF(B24:I24,1))+SUM(COUNTIF(B24:I24,2)))/8)</f>
      </c>
      <c r="N24" s="63">
        <f>IF(ISBLANK(Compréhension!A23),"",(SUM(COUNTIF(J24:L24,1))+SUM(COUNTIF(J24:L24,2)))/3)</f>
      </c>
      <c r="O24" s="32">
        <f>IF(ISBLANK(Compréhension!A23),"",(SUM(COUNTIF(B24:L24,1))+SUM(COUNTIF(B24:L24,2)))/11)</f>
      </c>
      <c r="P24" s="33"/>
      <c r="Q24" s="31"/>
      <c r="R24" s="29"/>
      <c r="S24" s="30"/>
      <c r="T24" s="31"/>
      <c r="U24" s="29"/>
      <c r="V24" s="29"/>
      <c r="W24" s="29"/>
      <c r="X24" s="30"/>
      <c r="Y24" s="31"/>
      <c r="Z24" s="29"/>
      <c r="AA24" s="29"/>
      <c r="AB24" s="29"/>
      <c r="AC24" s="29"/>
      <c r="AD24" s="29"/>
      <c r="AE24" s="29"/>
      <c r="AF24" s="30"/>
      <c r="AG24" s="32">
        <f>IF(ISBLANK(Compréhension!A23),"",(SUM(COUNTIF(Q24:X24,1))+SUM(COUNTIF(Q24:X24,2)))/8)</f>
      </c>
      <c r="AH24" s="32">
        <f>IF(ISBLANK(Compréhension!A23),"",(SUM(COUNTIF(R24:Y24,1))+SUM(COUNTIF(R24:Y24,2)))/8)</f>
      </c>
      <c r="AI24" s="32">
        <f>IF(ISBLANK(Compréhension!A23),"",(SUM(COUNTIF(Q24:AF24,1))+SUM(COUNTIF(Q24:AF24,2)))/16)</f>
      </c>
    </row>
    <row r="25" spans="1:35" ht="12.75">
      <c r="A25" s="34">
        <f>IF(ISBLANK(Compréhension!A24),"",Compréhension!A24)</f>
      </c>
      <c r="B25" s="28"/>
      <c r="C25" s="29"/>
      <c r="D25" s="29"/>
      <c r="E25" s="30"/>
      <c r="F25" s="31"/>
      <c r="G25" s="29"/>
      <c r="H25" s="29"/>
      <c r="I25" s="30"/>
      <c r="J25" s="31"/>
      <c r="K25" s="29"/>
      <c r="L25" s="30"/>
      <c r="M25" s="63">
        <f>IF(ISBLANK(Compréhension!A24),"",(SUM(COUNTIF(B25:I25,1))+SUM(COUNTIF(B25:I25,2)))/8)</f>
      </c>
      <c r="N25" s="63">
        <f>IF(ISBLANK(Compréhension!A24),"",(SUM(COUNTIF(J25:L25,1))+SUM(COUNTIF(J25:L25,2)))/3)</f>
      </c>
      <c r="O25" s="32">
        <f>IF(ISBLANK(Compréhension!A24),"",(SUM(COUNTIF(B25:L25,1))+SUM(COUNTIF(B25:L25,2)))/11)</f>
      </c>
      <c r="P25" s="33"/>
      <c r="Q25" s="31"/>
      <c r="R25" s="29"/>
      <c r="S25" s="30"/>
      <c r="T25" s="31"/>
      <c r="U25" s="29"/>
      <c r="V25" s="29"/>
      <c r="W25" s="29"/>
      <c r="X25" s="30"/>
      <c r="Y25" s="31"/>
      <c r="Z25" s="29"/>
      <c r="AA25" s="29"/>
      <c r="AB25" s="29"/>
      <c r="AC25" s="29"/>
      <c r="AD25" s="29"/>
      <c r="AE25" s="29"/>
      <c r="AF25" s="30"/>
      <c r="AG25" s="32">
        <f>IF(ISBLANK(Compréhension!A24),"",(SUM(COUNTIF(Q25:X25,1))+SUM(COUNTIF(Q25:X25,2)))/8)</f>
      </c>
      <c r="AH25" s="32">
        <f>IF(ISBLANK(Compréhension!A24),"",(SUM(COUNTIF(R25:Y25,1))+SUM(COUNTIF(R25:Y25,2)))/8)</f>
      </c>
      <c r="AI25" s="32">
        <f>IF(ISBLANK(Compréhension!A24),"",(SUM(COUNTIF(Q25:AF25,1))+SUM(COUNTIF(Q25:AF25,2)))/16)</f>
      </c>
    </row>
    <row r="26" spans="1:35" ht="12.75">
      <c r="A26" s="34">
        <f>IF(ISBLANK(Compréhension!A25),"",Compréhension!A25)</f>
      </c>
      <c r="B26" s="28"/>
      <c r="C26" s="29"/>
      <c r="D26" s="29"/>
      <c r="E26" s="30"/>
      <c r="F26" s="31"/>
      <c r="G26" s="29"/>
      <c r="H26" s="29"/>
      <c r="I26" s="30"/>
      <c r="J26" s="31"/>
      <c r="K26" s="29"/>
      <c r="L26" s="30"/>
      <c r="M26" s="63">
        <f>IF(ISBLANK(Compréhension!A25),"",(SUM(COUNTIF(B26:I26,1))+SUM(COUNTIF(B26:I26,2)))/8)</f>
      </c>
      <c r="N26" s="63">
        <f>IF(ISBLANK(Compréhension!A25),"",(SUM(COUNTIF(J26:L26,1))+SUM(COUNTIF(J26:L26,2)))/3)</f>
      </c>
      <c r="O26" s="32">
        <f>IF(ISBLANK(Compréhension!A25),"",(SUM(COUNTIF(B26:L26,1))+SUM(COUNTIF(B26:L26,2)))/11)</f>
      </c>
      <c r="P26" s="33"/>
      <c r="Q26" s="31"/>
      <c r="R26" s="29"/>
      <c r="S26" s="30"/>
      <c r="T26" s="31"/>
      <c r="U26" s="29"/>
      <c r="V26" s="29"/>
      <c r="W26" s="29"/>
      <c r="X26" s="30"/>
      <c r="Y26" s="31"/>
      <c r="Z26" s="29"/>
      <c r="AA26" s="29"/>
      <c r="AB26" s="29"/>
      <c r="AC26" s="29"/>
      <c r="AD26" s="29"/>
      <c r="AE26" s="29"/>
      <c r="AF26" s="30"/>
      <c r="AG26" s="32">
        <f>IF(ISBLANK(Compréhension!A25),"",(SUM(COUNTIF(Q26:X26,1))+SUM(COUNTIF(Q26:X26,2)))/8)</f>
      </c>
      <c r="AH26" s="32">
        <f>IF(ISBLANK(Compréhension!A25),"",(SUM(COUNTIF(R26:Y26,1))+SUM(COUNTIF(R26:Y26,2)))/8)</f>
      </c>
      <c r="AI26" s="32">
        <f>IF(ISBLANK(Compréhension!A25),"",(SUM(COUNTIF(Q26:AF26,1))+SUM(COUNTIF(Q26:AF26,2)))/16)</f>
      </c>
    </row>
    <row r="27" spans="1:35" ht="12.75">
      <c r="A27" s="34">
        <f>IF(ISBLANK(Compréhension!A26),"",Compréhension!A26)</f>
      </c>
      <c r="B27" s="28"/>
      <c r="C27" s="29"/>
      <c r="D27" s="29"/>
      <c r="E27" s="30"/>
      <c r="F27" s="31"/>
      <c r="G27" s="29"/>
      <c r="H27" s="29"/>
      <c r="I27" s="30"/>
      <c r="J27" s="31"/>
      <c r="K27" s="29"/>
      <c r="L27" s="30"/>
      <c r="M27" s="63">
        <f>IF(ISBLANK(Compréhension!A26),"",(SUM(COUNTIF(B27:I27,1))+SUM(COUNTIF(B27:I27,2)))/8)</f>
      </c>
      <c r="N27" s="63">
        <f>IF(ISBLANK(Compréhension!A26),"",(SUM(COUNTIF(J27:L27,1))+SUM(COUNTIF(J27:L27,2)))/3)</f>
      </c>
      <c r="O27" s="32">
        <f>IF(ISBLANK(Compréhension!A26),"",(SUM(COUNTIF(B27:L27,1))+SUM(COUNTIF(B27:L27,2)))/11)</f>
      </c>
      <c r="P27" s="33"/>
      <c r="Q27" s="31"/>
      <c r="R27" s="29"/>
      <c r="S27" s="30"/>
      <c r="T27" s="31"/>
      <c r="U27" s="29"/>
      <c r="V27" s="29"/>
      <c r="W27" s="29"/>
      <c r="X27" s="30"/>
      <c r="Y27" s="31"/>
      <c r="Z27" s="29"/>
      <c r="AA27" s="29"/>
      <c r="AB27" s="29"/>
      <c r="AC27" s="29"/>
      <c r="AD27" s="29"/>
      <c r="AE27" s="29"/>
      <c r="AF27" s="30"/>
      <c r="AG27" s="32">
        <f>IF(ISBLANK(Compréhension!A26),"",(SUM(COUNTIF(Q27:X27,1))+SUM(COUNTIF(Q27:X27,2)))/8)</f>
      </c>
      <c r="AH27" s="32">
        <f>IF(ISBLANK(Compréhension!A26),"",(SUM(COUNTIF(R27:Y27,1))+SUM(COUNTIF(R27:Y27,2)))/8)</f>
      </c>
      <c r="AI27" s="32">
        <f>IF(ISBLANK(Compréhension!A26),"",(SUM(COUNTIF(Q27:AF27,1))+SUM(COUNTIF(Q27:AF27,2)))/16)</f>
      </c>
    </row>
    <row r="28" spans="1:35" ht="12.75">
      <c r="A28" s="34">
        <f>IF(ISBLANK(Compréhension!A27),"",Compréhension!A27)</f>
      </c>
      <c r="B28" s="28"/>
      <c r="C28" s="29"/>
      <c r="D28" s="29"/>
      <c r="E28" s="30"/>
      <c r="F28" s="31"/>
      <c r="G28" s="29"/>
      <c r="H28" s="29"/>
      <c r="I28" s="30"/>
      <c r="J28" s="31"/>
      <c r="K28" s="29"/>
      <c r="L28" s="30"/>
      <c r="M28" s="63">
        <f>IF(ISBLANK(Compréhension!A27),"",(SUM(COUNTIF(B28:I28,1))+SUM(COUNTIF(B28:I28,2)))/8)</f>
      </c>
      <c r="N28" s="63">
        <f>IF(ISBLANK(Compréhension!A27),"",(SUM(COUNTIF(J28:L28,1))+SUM(COUNTIF(J28:L28,2)))/3)</f>
      </c>
      <c r="O28" s="32">
        <f>IF(ISBLANK(Compréhension!A27),"",(SUM(COUNTIF(B28:L28,1))+SUM(COUNTIF(B28:L28,2)))/11)</f>
      </c>
      <c r="P28" s="33"/>
      <c r="Q28" s="31"/>
      <c r="R28" s="29"/>
      <c r="S28" s="30"/>
      <c r="T28" s="31"/>
      <c r="U28" s="29"/>
      <c r="V28" s="29"/>
      <c r="W28" s="29"/>
      <c r="X28" s="30"/>
      <c r="Y28" s="31"/>
      <c r="Z28" s="29"/>
      <c r="AA28" s="29"/>
      <c r="AB28" s="29"/>
      <c r="AC28" s="29"/>
      <c r="AD28" s="29"/>
      <c r="AE28" s="29"/>
      <c r="AF28" s="30"/>
      <c r="AG28" s="32">
        <f>IF(ISBLANK(Compréhension!A27),"",(SUM(COUNTIF(Q28:X28,1))+SUM(COUNTIF(Q28:X28,2)))/8)</f>
      </c>
      <c r="AH28" s="32">
        <f>IF(ISBLANK(Compréhension!A27),"",(SUM(COUNTIF(R28:Y28,1))+SUM(COUNTIF(R28:Y28,2)))/8)</f>
      </c>
      <c r="AI28" s="32">
        <f>IF(ISBLANK(Compréhension!A27),"",(SUM(COUNTIF(Q28:AF28,1))+SUM(COUNTIF(Q28:AF28,2)))/16)</f>
      </c>
    </row>
    <row r="29" spans="1:35" ht="12.75">
      <c r="A29" s="34">
        <f>IF(ISBLANK(Compréhension!A28),"",Compréhension!A28)</f>
      </c>
      <c r="B29" s="28"/>
      <c r="C29" s="29"/>
      <c r="D29" s="29"/>
      <c r="E29" s="30"/>
      <c r="F29" s="31"/>
      <c r="G29" s="29"/>
      <c r="H29" s="29"/>
      <c r="I29" s="30"/>
      <c r="J29" s="31"/>
      <c r="K29" s="29"/>
      <c r="L29" s="30"/>
      <c r="M29" s="63">
        <f>IF(ISBLANK(Compréhension!A28),"",(SUM(COUNTIF(B29:I29,1))+SUM(COUNTIF(B29:I29,2)))/8)</f>
      </c>
      <c r="N29" s="63">
        <f>IF(ISBLANK(Compréhension!A28),"",(SUM(COUNTIF(J29:L29,1))+SUM(COUNTIF(J29:L29,2)))/3)</f>
      </c>
      <c r="O29" s="32">
        <f>IF(ISBLANK(Compréhension!A28),"",(SUM(COUNTIF(B29:L29,1))+SUM(COUNTIF(B29:L29,2)))/11)</f>
      </c>
      <c r="P29" s="33"/>
      <c r="Q29" s="31"/>
      <c r="R29" s="29"/>
      <c r="S29" s="30"/>
      <c r="T29" s="31"/>
      <c r="U29" s="29"/>
      <c r="V29" s="29"/>
      <c r="W29" s="29"/>
      <c r="X29" s="30"/>
      <c r="Y29" s="31"/>
      <c r="Z29" s="29"/>
      <c r="AA29" s="29"/>
      <c r="AB29" s="29"/>
      <c r="AC29" s="29"/>
      <c r="AD29" s="29"/>
      <c r="AE29" s="29"/>
      <c r="AF29" s="30"/>
      <c r="AG29" s="32">
        <f>IF(ISBLANK(Compréhension!A28),"",(SUM(COUNTIF(Q29:X29,1))+SUM(COUNTIF(Q29:X29,2)))/8)</f>
      </c>
      <c r="AH29" s="32">
        <f>IF(ISBLANK(Compréhension!A28),"",(SUM(COUNTIF(R29:Y29,1))+SUM(COUNTIF(R29:Y29,2)))/8)</f>
      </c>
      <c r="AI29" s="32">
        <f>IF(ISBLANK(Compréhension!A28),"",(SUM(COUNTIF(Q29:AF29,1))+SUM(COUNTIF(Q29:AF29,2)))/16)</f>
      </c>
    </row>
    <row r="30" spans="1:35" ht="12.75">
      <c r="A30" s="34">
        <f>IF(ISBLANK(Compréhension!A29),"",Compréhension!A29)</f>
      </c>
      <c r="B30" s="28"/>
      <c r="C30" s="29"/>
      <c r="D30" s="29"/>
      <c r="E30" s="30"/>
      <c r="F30" s="31"/>
      <c r="G30" s="29"/>
      <c r="H30" s="29"/>
      <c r="I30" s="30"/>
      <c r="J30" s="31"/>
      <c r="K30" s="29"/>
      <c r="L30" s="30"/>
      <c r="M30" s="63">
        <f>IF(ISBLANK(Compréhension!A29),"",(SUM(COUNTIF(B30:I30,1))+SUM(COUNTIF(B30:I30,2)))/8)</f>
      </c>
      <c r="N30" s="63">
        <f>IF(ISBLANK(Compréhension!A29),"",(SUM(COUNTIF(J30:L30,1))+SUM(COUNTIF(J30:L30,2)))/3)</f>
      </c>
      <c r="O30" s="32">
        <f>IF(ISBLANK(Compréhension!A29),"",(SUM(COUNTIF(B30:L30,1))+SUM(COUNTIF(B30:L30,2)))/11)</f>
      </c>
      <c r="P30" s="33"/>
      <c r="Q30" s="31"/>
      <c r="R30" s="29"/>
      <c r="S30" s="30"/>
      <c r="T30" s="31"/>
      <c r="U30" s="29"/>
      <c r="V30" s="29"/>
      <c r="W30" s="29"/>
      <c r="X30" s="30"/>
      <c r="Y30" s="31"/>
      <c r="Z30" s="29"/>
      <c r="AA30" s="29"/>
      <c r="AB30" s="29"/>
      <c r="AC30" s="29"/>
      <c r="AD30" s="29"/>
      <c r="AE30" s="29"/>
      <c r="AF30" s="30"/>
      <c r="AG30" s="32">
        <f>IF(ISBLANK(Compréhension!A29),"",(SUM(COUNTIF(Q30:X30,1))+SUM(COUNTIF(Q30:X30,2)))/8)</f>
      </c>
      <c r="AH30" s="32">
        <f>IF(ISBLANK(Compréhension!A29),"",(SUM(COUNTIF(R30:Y30,1))+SUM(COUNTIF(R30:Y30,2)))/8)</f>
      </c>
      <c r="AI30" s="32">
        <f>IF(ISBLANK(Compréhension!A29),"",(SUM(COUNTIF(Q30:AF30,1))+SUM(COUNTIF(Q30:AF30,2)))/16)</f>
      </c>
    </row>
    <row r="31" spans="1:35" ht="12.75">
      <c r="A31" s="34">
        <f>IF(ISBLANK(Compréhension!A30),"",Compréhension!A30)</f>
      </c>
      <c r="B31" s="28"/>
      <c r="C31" s="29"/>
      <c r="D31" s="29"/>
      <c r="E31" s="30"/>
      <c r="F31" s="31"/>
      <c r="G31" s="29"/>
      <c r="H31" s="29"/>
      <c r="I31" s="30"/>
      <c r="J31" s="31"/>
      <c r="K31" s="29"/>
      <c r="L31" s="30"/>
      <c r="M31" s="63">
        <f>IF(ISBLANK(Compréhension!A30),"",(SUM(COUNTIF(B31:I31,1))+SUM(COUNTIF(B31:I31,2)))/8)</f>
      </c>
      <c r="N31" s="63">
        <f>IF(ISBLANK(Compréhension!A30),"",(SUM(COUNTIF(J31:L31,1))+SUM(COUNTIF(J31:L31,2)))/3)</f>
      </c>
      <c r="O31" s="32">
        <f>IF(ISBLANK(Compréhension!A30),"",(SUM(COUNTIF(B31:L31,1))+SUM(COUNTIF(B31:L31,2)))/11)</f>
      </c>
      <c r="P31" s="33"/>
      <c r="Q31" s="31"/>
      <c r="R31" s="29"/>
      <c r="S31" s="30"/>
      <c r="T31" s="31"/>
      <c r="U31" s="29"/>
      <c r="V31" s="29"/>
      <c r="W31" s="29"/>
      <c r="X31" s="30"/>
      <c r="Y31" s="31"/>
      <c r="Z31" s="29"/>
      <c r="AA31" s="29"/>
      <c r="AB31" s="29"/>
      <c r="AC31" s="29"/>
      <c r="AD31" s="29"/>
      <c r="AE31" s="29"/>
      <c r="AF31" s="30"/>
      <c r="AG31" s="32">
        <f>IF(ISBLANK(Compréhension!A30),"",(SUM(COUNTIF(Q31:X31,1))+SUM(COUNTIF(Q31:X31,2)))/8)</f>
      </c>
      <c r="AH31" s="32">
        <f>IF(ISBLANK(Compréhension!A30),"",(SUM(COUNTIF(R31:Y31,1))+SUM(COUNTIF(R31:Y31,2)))/8)</f>
      </c>
      <c r="AI31" s="32">
        <f>IF(ISBLANK(Compréhension!A30),"",(SUM(COUNTIF(Q31:AF31,1))+SUM(COUNTIF(Q31:AF31,2)))/16)</f>
      </c>
    </row>
    <row r="32" spans="1:35" ht="12.75">
      <c r="A32" s="34">
        <f>IF(ISBLANK(Compréhension!A31),"",Compréhension!A31)</f>
      </c>
      <c r="B32" s="28"/>
      <c r="C32" s="29"/>
      <c r="D32" s="29"/>
      <c r="E32" s="30"/>
      <c r="F32" s="31"/>
      <c r="G32" s="29"/>
      <c r="H32" s="29"/>
      <c r="I32" s="30"/>
      <c r="J32" s="31"/>
      <c r="K32" s="29"/>
      <c r="L32" s="30"/>
      <c r="M32" s="63">
        <f>IF(ISBLANK(Compréhension!A31),"",(SUM(COUNTIF(B32:I32,1))+SUM(COUNTIF(B32:I32,2)))/8)</f>
      </c>
      <c r="N32" s="63">
        <f>IF(ISBLANK(Compréhension!A31),"",(SUM(COUNTIF(J32:L32,1))+SUM(COUNTIF(J32:L32,2)))/3)</f>
      </c>
      <c r="O32" s="32">
        <f>IF(ISBLANK(Compréhension!A31),"",(SUM(COUNTIF(B32:L32,1))+SUM(COUNTIF(B32:L32,2)))/11)</f>
      </c>
      <c r="P32" s="33"/>
      <c r="Q32" s="31"/>
      <c r="R32" s="29"/>
      <c r="S32" s="30"/>
      <c r="T32" s="31"/>
      <c r="U32" s="29"/>
      <c r="V32" s="29"/>
      <c r="W32" s="29"/>
      <c r="X32" s="30"/>
      <c r="Y32" s="31"/>
      <c r="Z32" s="29"/>
      <c r="AA32" s="29"/>
      <c r="AB32" s="29"/>
      <c r="AC32" s="29"/>
      <c r="AD32" s="29"/>
      <c r="AE32" s="29"/>
      <c r="AF32" s="30"/>
      <c r="AG32" s="32">
        <f>IF(ISBLANK(Compréhension!A31),"",(SUM(COUNTIF(Q32:X32,1))+SUM(COUNTIF(Q32:X32,2)))/8)</f>
      </c>
      <c r="AH32" s="32">
        <f>IF(ISBLANK(Compréhension!A31),"",(SUM(COUNTIF(R32:Y32,1))+SUM(COUNTIF(R32:Y32,2)))/8)</f>
      </c>
      <c r="AI32" s="32">
        <f>IF(ISBLANK(Compréhension!A31),"",(SUM(COUNTIF(Q32:AF32,1))+SUM(COUNTIF(Q32:AF32,2)))/16)</f>
      </c>
    </row>
    <row r="33" spans="1:35" ht="12.75">
      <c r="A33" s="34">
        <f>IF(ISBLANK(Compréhension!A32),"",Compréhension!A32)</f>
      </c>
      <c r="B33" s="28"/>
      <c r="C33" s="29"/>
      <c r="D33" s="29"/>
      <c r="E33" s="30"/>
      <c r="F33" s="31"/>
      <c r="G33" s="29"/>
      <c r="H33" s="29"/>
      <c r="I33" s="30"/>
      <c r="J33" s="31"/>
      <c r="K33" s="29"/>
      <c r="L33" s="30"/>
      <c r="M33" s="63">
        <f>IF(ISBLANK(Compréhension!A32),"",(SUM(COUNTIF(B33:I33,1))+SUM(COUNTIF(B33:I33,2)))/8)</f>
      </c>
      <c r="N33" s="63">
        <f>IF(ISBLANK(Compréhension!A32),"",(SUM(COUNTIF(J33:L33,1))+SUM(COUNTIF(J33:L33,2)))/3)</f>
      </c>
      <c r="O33" s="32">
        <f>IF(ISBLANK(Compréhension!A32),"",(SUM(COUNTIF(B33:L33,1))+SUM(COUNTIF(B33:L33,2)))/11)</f>
      </c>
      <c r="P33" s="33"/>
      <c r="Q33" s="31"/>
      <c r="R33" s="29"/>
      <c r="S33" s="30"/>
      <c r="T33" s="31"/>
      <c r="U33" s="29"/>
      <c r="V33" s="29"/>
      <c r="W33" s="29"/>
      <c r="X33" s="30"/>
      <c r="Y33" s="31"/>
      <c r="Z33" s="29"/>
      <c r="AA33" s="29"/>
      <c r="AB33" s="29"/>
      <c r="AC33" s="29"/>
      <c r="AD33" s="29"/>
      <c r="AE33" s="29"/>
      <c r="AF33" s="30"/>
      <c r="AG33" s="32">
        <f>IF(ISBLANK(Compréhension!A32),"",(SUM(COUNTIF(Q33:X33,1))+SUM(COUNTIF(Q33:X33,2)))/8)</f>
      </c>
      <c r="AH33" s="32">
        <f>IF(ISBLANK(Compréhension!A32),"",(SUM(COUNTIF(R33:Y33,1))+SUM(COUNTIF(R33:Y33,2)))/8)</f>
      </c>
      <c r="AI33" s="32">
        <f>IF(ISBLANK(Compréhension!A32),"",(SUM(COUNTIF(Q33:AF33,1))+SUM(COUNTIF(Q33:AF33,2)))/16)</f>
      </c>
    </row>
    <row r="34" spans="1:35" ht="13.5" thickBot="1">
      <c r="A34" s="35">
        <f>IF(ISBLANK(Compréhension!A33),"",Compréhension!A33)</f>
      </c>
      <c r="B34" s="36"/>
      <c r="C34" s="37"/>
      <c r="D34" s="37"/>
      <c r="E34" s="38"/>
      <c r="F34" s="39"/>
      <c r="G34" s="37"/>
      <c r="H34" s="37"/>
      <c r="I34" s="38"/>
      <c r="J34" s="39"/>
      <c r="K34" s="37"/>
      <c r="L34" s="38"/>
      <c r="M34" s="64">
        <f>IF(ISBLANK(Compréhension!A33),"",(SUM(COUNTIF(B34:I34,1))+SUM(COUNTIF(B34:I34,2)))/8)</f>
      </c>
      <c r="N34" s="64">
        <f>IF(ISBLANK(Compréhension!A33),"",(SUM(COUNTIF(J34:L34,1))+SUM(COUNTIF(J34:L34,2)))/3)</f>
      </c>
      <c r="O34" s="40">
        <f>IF(ISBLANK(Compréhension!A33),"",(SUM(COUNTIF(B34:L34,1))+SUM(COUNTIF(B34:L34,2)))/11)</f>
      </c>
      <c r="P34" s="33"/>
      <c r="Q34" s="39"/>
      <c r="R34" s="37"/>
      <c r="S34" s="38"/>
      <c r="T34" s="39"/>
      <c r="U34" s="37"/>
      <c r="V34" s="37"/>
      <c r="W34" s="37"/>
      <c r="X34" s="38"/>
      <c r="Y34" s="39"/>
      <c r="Z34" s="37"/>
      <c r="AA34" s="37"/>
      <c r="AB34" s="37"/>
      <c r="AC34" s="37"/>
      <c r="AD34" s="37"/>
      <c r="AE34" s="37"/>
      <c r="AF34" s="38"/>
      <c r="AG34" s="40">
        <f>IF(ISBLANK(Compréhension!A33),"",(SUM(COUNTIF(Q34:X34,1))+SUM(COUNTIF(Q34:X34,2)))/8)</f>
      </c>
      <c r="AH34" s="40">
        <f>IF(ISBLANK(Compréhension!A33),"",(SUM(COUNTIF(R34:Y34,1))+SUM(COUNTIF(R34:Y34,2)))/8)</f>
      </c>
      <c r="AI34" s="40">
        <f>IF(ISBLANK(Compréhension!A33),"",(SUM(COUNTIF(Q34:AF34,1))+SUM(COUNTIF(Q34:AF34,2)))/16)</f>
      </c>
    </row>
    <row r="35" spans="1:35" ht="14.25" thickBot="1" thickTop="1">
      <c r="A35" s="6" t="s">
        <v>37</v>
      </c>
      <c r="B35" s="41">
        <f>IF(SUM(COUNTA(Compréhension!$A$3:$A$33))&gt;0,(SUM(COUNTIF(B4:B34,2))+SUM(COUNTIF(B4:B34,1)))/SUM(COUNTA(Compréhension!$A$3:$A$33)),"")</f>
      </c>
      <c r="C35" s="9">
        <f>IF(SUM(COUNTA(Compréhension!$A$3:$A$33))&gt;0,(SUM(COUNTIF(C4:C34,2))+SUM(COUNTIF(C4:C34,1)))/SUM(COUNTA(Compréhension!$A$3:$A$33)),"")</f>
      </c>
      <c r="D35" s="9">
        <f>IF(SUM(COUNTA(Compréhension!$A$3:$A$33))&gt;0,(SUM(COUNTIF(D4:D34,2))+SUM(COUNTIF(D4:D34,1)))/SUM(COUNTA(Compréhension!$A$3:$A$33)),"")</f>
      </c>
      <c r="E35" s="42">
        <f>IF(SUM(COUNTA(Compréhension!$A$3:$A$33))&gt;0,(SUM(COUNTIF(E4:E34,2))+SUM(COUNTIF(E4:E34,1)))/SUM(COUNTA(Compréhension!$A$3:$A$33)),"")</f>
      </c>
      <c r="F35" s="7">
        <f>IF(SUM(COUNTA(Compréhension!$A$3:$A$33))&gt;0,(SUM(COUNTIF(F4:F34,2))+SUM(COUNTIF(F4:F34,1)))/SUM(COUNTA(Compréhension!$A$3:$A$33)),"")</f>
      </c>
      <c r="G35" s="9">
        <f>IF(SUM(COUNTA(Compréhension!$A$3:$A$33))&gt;0,(SUM(COUNTIF(G4:G34,2))+SUM(COUNTIF(G4:G34,1)))/SUM(COUNTA(Compréhension!$A$3:$A$33)),"")</f>
      </c>
      <c r="H35" s="9">
        <f>IF(SUM(COUNTA(Compréhension!$A$3:$A$33))&gt;0,(SUM(COUNTIF(H4:H34,2))+SUM(COUNTIF(H4:H34,1)))/SUM(COUNTA(Compréhension!$A$3:$A$33)),"")</f>
      </c>
      <c r="I35" s="8">
        <f>IF(SUM(COUNTA(Compréhension!$A$3:$A$33))&gt;0,(SUM(COUNTIF(I4:I34,2))+SUM(COUNTIF(I4:I34,1)))/SUM(COUNTA(Compréhension!$A$3:$A$33)),"")</f>
      </c>
      <c r="J35" s="7">
        <f>IF(SUM(COUNTA(Compréhension!$A$3:$A$33))&gt;0,(SUM(COUNTIF(J4:J34,2))+SUM(COUNTIF(J4:J34,1)))/SUM(COUNTA(Compréhension!$A$3:$A$33)),"")</f>
      </c>
      <c r="K35" s="9">
        <f>IF(SUM(COUNTA(Compréhension!$A$3:$A$33))&gt;0,(SUM(COUNTIF(K4:K34,2))+SUM(COUNTIF(K4:K34,1)))/SUM(COUNTA(Compréhension!$A$3:$A$33)),"")</f>
      </c>
      <c r="L35" s="8">
        <f>IF(SUM(COUNTA(Compréhension!$A$3:$A$33))&gt;0,(SUM(COUNTIF(L4:L34,2))+SUM(COUNTIF(L4:L34,1)))/SUM(COUNTA(Compréhension!$A$3:$A$33)),"")</f>
      </c>
      <c r="M35" s="43"/>
      <c r="N35" s="44"/>
      <c r="O35" s="45"/>
      <c r="P35" s="33"/>
      <c r="Q35" s="7">
        <f>IF(SUM(COUNTA(Compréhension!$A$3:$A$33))&gt;0,(SUM(COUNTIF(Q4:Q34,2))+SUM(COUNTIF(Q4:Q34,1)))/SUM(COUNTA(Compréhension!$A$3:$A$33)),"")</f>
      </c>
      <c r="R35" s="9">
        <f>IF(SUM(COUNTA(Compréhension!$A$3:$A$33))&gt;0,(SUM(COUNTIF(R4:R34,2))+SUM(COUNTIF(R4:R34,1)))/SUM(COUNTA(Compréhension!$A$3:$A$33)),"")</f>
      </c>
      <c r="S35" s="8">
        <f>IF(SUM(COUNTA(Compréhension!$A$3:$A$33))&gt;0,(SUM(COUNTIF(S4:S34,2))+SUM(COUNTIF(S4:S34,1)))/SUM(COUNTA(Compréhension!$A$3:$A$33)),"")</f>
      </c>
      <c r="T35" s="7">
        <f>IF(SUM(COUNTA(Compréhension!$A$3:$A$33))&gt;0,(SUM(COUNTIF(T4:T34,2))+SUM(COUNTIF(T4:T34,1)))/SUM(COUNTA(Compréhension!$A$3:$A$33)),"")</f>
      </c>
      <c r="U35" s="9">
        <f>IF(SUM(COUNTA(Compréhension!$A$3:$A$33))&gt;0,(SUM(COUNTIF(U4:U34,2))+SUM(COUNTIF(U4:U34,1)))/SUM(COUNTA(Compréhension!$A$3:$A$33)),"")</f>
      </c>
      <c r="V35" s="9">
        <f>IF(SUM(COUNTA(Compréhension!$A$3:$A$33))&gt;0,(SUM(COUNTIF(V4:V34,2))+SUM(COUNTIF(V4:V34,1)))/SUM(COUNTA(Compréhension!$A$3:$A$33)),"")</f>
      </c>
      <c r="W35" s="9">
        <f>IF(SUM(COUNTA(Compréhension!$A$3:$A$33))&gt;0,(SUM(COUNTIF(W4:W34,2))+SUM(COUNTIF(W4:W34,1)))/SUM(COUNTA(Compréhension!$A$3:$A$33)),"")</f>
      </c>
      <c r="X35" s="8">
        <f>IF(SUM(COUNTA(Compréhension!$A$3:$A$33))&gt;0,(SUM(COUNTIF(X4:X34,2))+SUM(COUNTIF(X4:X34,1)))/SUM(COUNTA(Compréhension!$A$3:$A$33)),"")</f>
      </c>
      <c r="Y35" s="7">
        <f>IF(SUM(COUNTA(Compréhension!$A$3:$A$33))&gt;0,(SUM(COUNTIF(Y4:Y34,2))+SUM(COUNTIF(Y4:Y34,1)))/SUM(COUNTA(Compréhension!$A$3:$A$33)),"")</f>
      </c>
      <c r="Z35" s="9">
        <f>IF(SUM(COUNTA(Compréhension!$A$3:$A$33))&gt;0,(SUM(COUNTIF(Z4:Z34,2))+SUM(COUNTIF(Z4:Z34,1)))/SUM(COUNTA(Compréhension!$A$3:$A$33)),"")</f>
      </c>
      <c r="AA35" s="9">
        <f>IF(SUM(COUNTA(Compréhension!$A$3:$A$33))&gt;0,(SUM(COUNTIF(AA4:AA34,2))+SUM(COUNTIF(AA4:AA34,1)))/SUM(COUNTA(Compréhension!$A$3:$A$33)),"")</f>
      </c>
      <c r="AB35" s="9">
        <f>IF(SUM(COUNTA(Compréhension!$A$3:$A$33))&gt;0,(SUM(COUNTIF(AB4:AB34,2))+SUM(COUNTIF(AB4:AB34,1)))/SUM(COUNTA(Compréhension!$A$3:$A$33)),"")</f>
      </c>
      <c r="AC35" s="9">
        <f>IF(SUM(COUNTA(Compréhension!$A$3:$A$33))&gt;0,(SUM(COUNTIF(AC4:AC34,2))+SUM(COUNTIF(AC4:AC34,1)))/SUM(COUNTA(Compréhension!$A$3:$A$33)),"")</f>
      </c>
      <c r="AD35" s="9">
        <f>IF(SUM(COUNTA(Compréhension!$A$3:$A$33))&gt;0,(SUM(COUNTIF(AD4:AD34,2))+SUM(COUNTIF(AD4:AD34,1)))/SUM(COUNTA(Compréhension!$A$3:$A$33)),"")</f>
      </c>
      <c r="AE35" s="9">
        <f>IF(SUM(COUNTA(Compréhension!$A$3:$A$33))&gt;0,(SUM(COUNTIF(AE4:AE34,2))+SUM(COUNTIF(AE4:AE34,1)))/SUM(COUNTA(Compréhension!$A$3:$A$33)),"")</f>
      </c>
      <c r="AF35" s="8">
        <f>IF(SUM(COUNTA(Compréhension!$A$3:$A$33))&gt;0,(SUM(COUNTIF(AF4:AF34,2))+SUM(COUNTIF(AF4:AF34,1)))/SUM(COUNTA(Compréhension!$A$3:$A$33)),"")</f>
      </c>
      <c r="AG35" s="43"/>
      <c r="AH35" s="44"/>
      <c r="AI35" s="45"/>
    </row>
  </sheetData>
  <sheetProtection sheet="1" objects="1" scenarios="1" selectLockedCells="1"/>
  <mergeCells count="11">
    <mergeCell ref="Y2:AF2"/>
    <mergeCell ref="AG2:AI2"/>
    <mergeCell ref="B1:O1"/>
    <mergeCell ref="Q1:AI1"/>
    <mergeCell ref="A2:A3"/>
    <mergeCell ref="B2:E2"/>
    <mergeCell ref="F2:I2"/>
    <mergeCell ref="J2:L2"/>
    <mergeCell ref="M2:O2"/>
    <mergeCell ref="Q2:S2"/>
    <mergeCell ref="T2:X2"/>
  </mergeCells>
  <conditionalFormatting sqref="Q4:AF34 B4:N34">
    <cfRule type="cellIs" priority="1" dxfId="2" operator="between" stopIfTrue="1">
      <formula>1</formula>
      <formula>2</formula>
    </cfRule>
    <cfRule type="cellIs" priority="2" dxfId="1" operator="between" stopIfTrue="1">
      <formula>3</formula>
      <formula>9</formula>
    </cfRule>
    <cfRule type="cellIs" priority="3" dxfId="0" operator="equal" stopIfTrue="1">
      <formula>0</formula>
    </cfRule>
  </conditionalFormatting>
  <dataValidations count="22">
    <dataValidation type="list" allowBlank="1" showErrorMessage="1" errorTitle="Erreur" error="Vleur impossible !" sqref="Q32:X32 Q34:X34">
      <formula1>"1,9,0"</formula1>
      <formula2>0</formula2>
    </dataValidation>
    <dataValidation type="list" allowBlank="1" showErrorMessage="1" errorTitle="Erreur" error="Vleur impossible !" sqref="Q31:X31">
      <formula1>"1,9,0"</formula1>
      <formula2>0</formula2>
    </dataValidation>
    <dataValidation type="list" allowBlank="1" showErrorMessage="1" errorTitle="Erreur" error="Vleur impossible !" sqref="Q28:X28">
      <formula1>"1,9,0"</formula1>
      <formula2>0</formula2>
    </dataValidation>
    <dataValidation type="list" allowBlank="1" showErrorMessage="1" errorTitle="Erreur" error="Vleur impossible !" sqref="Q26:X26 Q30:X30">
      <formula1>"1,9,0"</formula1>
      <formula2>0</formula2>
    </dataValidation>
    <dataValidation type="list" allowBlank="1" showErrorMessage="1" errorTitle="Erreur" error="Vleur impossible !" sqref="Q25:X25 Q33:X33">
      <formula1>"1,9,0"</formula1>
      <formula2>0</formula2>
    </dataValidation>
    <dataValidation type="list" allowBlank="1" showErrorMessage="1" errorTitle="Erreur" error="Vleur impossible !" sqref="Q24:X24">
      <formula1>"1,9,0"</formula1>
      <formula2>0</formula2>
    </dataValidation>
    <dataValidation type="list" allowBlank="1" showErrorMessage="1" errorTitle="Erreur" error="Vleur impossible !" sqref="Q23:X23">
      <formula1>"1,9,0"</formula1>
      <formula2>0</formula2>
    </dataValidation>
    <dataValidation type="list" allowBlank="1" showErrorMessage="1" errorTitle="Erreur" error="Vleur impossible !" sqref="Q21:X21 Q27:X27">
      <formula1>"1,9,0"</formula1>
      <formula2>0</formula2>
    </dataValidation>
    <dataValidation type="list" allowBlank="1" showErrorMessage="1" errorTitle="Erreur" error="Vleur impossible !" sqref="Q19:X19">
      <formula1>"1,9,0"</formula1>
      <formula2>0</formula2>
    </dataValidation>
    <dataValidation type="list" allowBlank="1" showErrorMessage="1" errorTitle="Erreur" error="Vleur impossible !" sqref="Q15:X15 Q20:X20 Q29:X29">
      <formula1>"1,9,0"</formula1>
      <formula2>0</formula2>
    </dataValidation>
    <dataValidation type="list" allowBlank="1" showErrorMessage="1" errorTitle="Erreur" error="Vleur impossible !" sqref="Q14:X14 Q18:X18">
      <formula1>"1,9,0"</formula1>
      <formula2>0</formula2>
    </dataValidation>
    <dataValidation type="list" allowBlank="1" showErrorMessage="1" errorTitle="Erreur" error="Vleur impossible !" sqref="Q16:X16">
      <formula1>"1,9,0"</formula1>
      <formula2>0</formula2>
    </dataValidation>
    <dataValidation type="list" allowBlank="1" showErrorMessage="1" errorTitle="Erreur" error="Vleur impossible !" sqref="Q12:X13 Q22:X22">
      <formula1>"1,9,0"</formula1>
      <formula2>0</formula2>
    </dataValidation>
    <dataValidation type="list" allowBlank="1" showErrorMessage="1" errorTitle="Erreur" error="Vleur impossible !" sqref="Q10:X11 Q17:X17">
      <formula1>"1,9,0"</formula1>
      <formula2>0</formula2>
    </dataValidation>
    <dataValidation type="list" allowBlank="1" showErrorMessage="1" errorTitle="Erreur" error="Vleur impossible !" sqref="Q7:X7 Q9:X9">
      <formula1>"1,9,0"</formula1>
      <formula2>0</formula2>
    </dataValidation>
    <dataValidation type="list" allowBlank="1" showErrorMessage="1" errorTitle="Erreur" error="Vleur impossible !" sqref="Q5:X5 Q8:X8">
      <formula1>"1,9,0"</formula1>
      <formula2>0</formula2>
    </dataValidation>
    <dataValidation type="list" allowBlank="1" showErrorMessage="1" errorTitle="Erreur" error="Vleur impossible !" sqref="Q4:X4 Q6:X6">
      <formula1>"1,9,0"</formula1>
      <formula2>0</formula2>
    </dataValidation>
    <dataValidation type="list" allowBlank="1" showErrorMessage="1" errorTitle="Erreur" error="Valeur impossible !" sqref="C4:E4 B5:E34">
      <formula1>"1,8,9,0"</formula1>
      <formula2>0</formula2>
    </dataValidation>
    <dataValidation type="list" allowBlank="1" showErrorMessage="1" errorTitle="Erreur" error="Valeur impossible !" sqref="F4:J34">
      <formula1>"1,9,0"</formula1>
      <formula2>0</formula2>
    </dataValidation>
    <dataValidation type="list" allowBlank="1" showErrorMessage="1" errorTitle="Erreur" error="Valeur impossible !" sqref="K4:L34">
      <formula1>"1,3,9,0"</formula1>
      <formula2>0</formula2>
    </dataValidation>
    <dataValidation type="list" allowBlank="1" showErrorMessage="1" errorTitle="Erreur" error="Valeur impossible !" sqref="Y4:AF34">
      <formula1>"1,9,0"</formula1>
      <formula2>0</formula2>
    </dataValidation>
    <dataValidation type="list" allowBlank="1" showErrorMessage="1" errorTitle="Erreur" error="Valeur impossible !" sqref="B4">
      <formula1>"1,8,9,0"</formula1>
      <formula2>0</formula2>
    </dataValidation>
  </dataValidations>
  <printOptions horizontalCentered="1"/>
  <pageMargins left="0.7875" right="0.7875" top="0.8659722222222223" bottom="1.0631944444444446" header="0.5902777777777778" footer="0.7875"/>
  <pageSetup fitToHeight="1" fitToWidth="1" horizontalDpi="300" verticalDpi="300" orientation="landscape" paperSize="9" r:id="rId1"/>
  <headerFooter alignWithMargins="0">
    <oddHeader>&amp;LInspection académique de l'Yonne&amp;RÉvaluations  maîrtise de la langue - fin GS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I7" sqref="I7"/>
    </sheetView>
  </sheetViews>
  <sheetFormatPr defaultColWidth="11.7109375" defaultRowHeight="12.75"/>
  <cols>
    <col min="1" max="1" width="25.7109375" style="0" customWidth="1"/>
    <col min="2" max="2" width="7.7109375" style="0" customWidth="1"/>
    <col min="3" max="3" width="7.8515625" style="0" customWidth="1"/>
    <col min="4" max="5" width="7.7109375" style="0" customWidth="1"/>
    <col min="6" max="7" width="7.8515625" style="0" customWidth="1"/>
    <col min="8" max="9" width="7.7109375" style="0" customWidth="1"/>
    <col min="10" max="15" width="11.7109375" style="0" customWidth="1"/>
    <col min="16" max="19" width="7.7109375" style="0" customWidth="1"/>
  </cols>
  <sheetData>
    <row r="1" spans="2:12" ht="14.25" customHeight="1" thickBot="1">
      <c r="B1" s="57" t="s">
        <v>74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99.75" customHeight="1" thickBot="1" thickTop="1">
      <c r="B2" s="46" t="s">
        <v>75</v>
      </c>
      <c r="C2" s="47" t="s">
        <v>76</v>
      </c>
      <c r="D2" s="47" t="s">
        <v>77</v>
      </c>
      <c r="E2" s="47" t="s">
        <v>78</v>
      </c>
      <c r="F2" s="48" t="s">
        <v>79</v>
      </c>
      <c r="G2" s="51" t="s">
        <v>93</v>
      </c>
      <c r="H2" s="52" t="s">
        <v>92</v>
      </c>
      <c r="I2" s="48" t="s">
        <v>80</v>
      </c>
      <c r="J2" s="49" t="s">
        <v>81</v>
      </c>
      <c r="K2" s="49" t="s">
        <v>82</v>
      </c>
      <c r="L2" s="49" t="s">
        <v>83</v>
      </c>
    </row>
    <row r="3" spans="1:12" ht="13.5" thickTop="1">
      <c r="A3" s="27">
        <f>IF(ISBLANK(Compréhension!A3),"",Compréhension!A3)</f>
      </c>
      <c r="B3" s="31"/>
      <c r="C3" s="29"/>
      <c r="D3" s="29"/>
      <c r="E3" s="29"/>
      <c r="F3" s="30"/>
      <c r="G3" s="31"/>
      <c r="H3" s="30"/>
      <c r="I3" s="30"/>
      <c r="J3" s="32">
        <f>IF(ISBLANK(Compréhension!A3),"",(SUM(COUNTIF(B3:F3,1))+SUM(COUNTIF(B3:F3,2)))/5)</f>
      </c>
      <c r="K3" s="32">
        <f>IF(ISBLANK(Compréhension!A3),"",(SUM(COUNTIF(G3:I3,1))+SUM(COUNTIF(G3:I3,2)))/3)</f>
      </c>
      <c r="L3" s="32">
        <f>IF(ISBLANK(Compréhension!A3),"",(SUM(COUNTIF(B3:I3,1))+SUM(COUNTIF(B3:I3,2)))/8)</f>
      </c>
    </row>
    <row r="4" spans="1:12" ht="12.75">
      <c r="A4" s="34">
        <f>IF(ISBLANK(Compréhension!A4),"",Compréhension!A4)</f>
      </c>
      <c r="B4" s="31"/>
      <c r="C4" s="29"/>
      <c r="D4" s="29"/>
      <c r="E4" s="29"/>
      <c r="F4" s="30"/>
      <c r="G4" s="31"/>
      <c r="H4" s="30"/>
      <c r="I4" s="30"/>
      <c r="J4" s="32">
        <f>IF(ISBLANK(Compréhension!A4),"",(SUM(COUNTIF(B4:F4,1))+SUM(COUNTIF(B4:F4,2)))/5)</f>
      </c>
      <c r="K4" s="32">
        <f>IF(ISBLANK(Compréhension!A4),"",(SUM(COUNTIF(G4:I4,1))+SUM(COUNTIF(G4:I4,2)))/3)</f>
      </c>
      <c r="L4" s="32">
        <f>IF(ISBLANK(Compréhension!A4),"",(SUM(COUNTIF(B4:I4,1))+SUM(COUNTIF(B4:I4,2)))/8)</f>
      </c>
    </row>
    <row r="5" spans="1:12" ht="12.75">
      <c r="A5" s="34">
        <f>IF(ISBLANK(Compréhension!A5),"",Compréhension!A5)</f>
      </c>
      <c r="B5" s="31"/>
      <c r="C5" s="29"/>
      <c r="D5" s="29"/>
      <c r="E5" s="29"/>
      <c r="F5" s="30"/>
      <c r="G5" s="31"/>
      <c r="H5" s="30"/>
      <c r="I5" s="30"/>
      <c r="J5" s="32">
        <f>IF(ISBLANK(Compréhension!A5),"",(SUM(COUNTIF(B5:F5,1))+SUM(COUNTIF(B5:F5,2)))/5)</f>
      </c>
      <c r="K5" s="32">
        <f>IF(ISBLANK(Compréhension!A5),"",(SUM(COUNTIF(G5:I5,1))+SUM(COUNTIF(G5:I5,2)))/3)</f>
      </c>
      <c r="L5" s="32">
        <f>IF(ISBLANK(Compréhension!A5),"",(SUM(COUNTIF(B5:I5,1))+SUM(COUNTIF(B5:I5,2)))/8)</f>
      </c>
    </row>
    <row r="6" spans="1:12" ht="12.75">
      <c r="A6" s="34">
        <f>IF(ISBLANK(Compréhension!A6),"",Compréhension!A6)</f>
      </c>
      <c r="B6" s="31"/>
      <c r="C6" s="29"/>
      <c r="D6" s="29"/>
      <c r="E6" s="29"/>
      <c r="F6" s="30"/>
      <c r="G6" s="31"/>
      <c r="H6" s="30"/>
      <c r="I6" s="30"/>
      <c r="J6" s="32">
        <f>IF(ISBLANK(Compréhension!A6),"",(SUM(COUNTIF(B6:F6,1))+SUM(COUNTIF(B6:F6,2)))/5)</f>
      </c>
      <c r="K6" s="32">
        <f>IF(ISBLANK(Compréhension!A6),"",(SUM(COUNTIF(G6:I6,1))+SUM(COUNTIF(G6:I6,2)))/3)</f>
      </c>
      <c r="L6" s="32">
        <f>IF(ISBLANK(Compréhension!A6),"",(SUM(COUNTIF(B6:I6,1))+SUM(COUNTIF(B6:I6,2)))/8)</f>
      </c>
    </row>
    <row r="7" spans="1:12" ht="12.75">
      <c r="A7" s="34">
        <f>IF(ISBLANK(Compréhension!A7),"",Compréhension!A7)</f>
      </c>
      <c r="B7" s="31"/>
      <c r="C7" s="29"/>
      <c r="D7" s="29"/>
      <c r="E7" s="29"/>
      <c r="F7" s="30"/>
      <c r="G7" s="31"/>
      <c r="H7" s="30"/>
      <c r="I7" s="30"/>
      <c r="J7" s="32">
        <f>IF(ISBLANK(Compréhension!A7),"",(SUM(COUNTIF(B7:F7,1))+SUM(COUNTIF(B7:F7,2)))/5)</f>
      </c>
      <c r="K7" s="32">
        <f>IF(ISBLANK(Compréhension!A7),"",(SUM(COUNTIF(G7:I7,1))+SUM(COUNTIF(G7:I7,2)))/3)</f>
      </c>
      <c r="L7" s="32">
        <f>IF(ISBLANK(Compréhension!A7),"",(SUM(COUNTIF(B7:I7,1))+SUM(COUNTIF(B7:I7,2)))/8)</f>
      </c>
    </row>
    <row r="8" spans="1:12" ht="12.75">
      <c r="A8" s="34">
        <f>IF(ISBLANK(Compréhension!A8),"",Compréhension!A8)</f>
      </c>
      <c r="B8" s="31"/>
      <c r="C8" s="29"/>
      <c r="D8" s="29"/>
      <c r="E8" s="29"/>
      <c r="F8" s="30"/>
      <c r="G8" s="31"/>
      <c r="H8" s="30"/>
      <c r="I8" s="30"/>
      <c r="J8" s="32">
        <f>IF(ISBLANK(Compréhension!A8),"",(SUM(COUNTIF(B8:F8,1))+SUM(COUNTIF(B8:F8,2)))/5)</f>
      </c>
      <c r="K8" s="32">
        <f>IF(ISBLANK(Compréhension!A8),"",(SUM(COUNTIF(G8:I8,1))+SUM(COUNTIF(G8:I8,2)))/3)</f>
      </c>
      <c r="L8" s="32">
        <f>IF(ISBLANK(Compréhension!A8),"",(SUM(COUNTIF(B8:I8,1))+SUM(COUNTIF(B8:I8,2)))/8)</f>
      </c>
    </row>
    <row r="9" spans="1:12" ht="12.75">
      <c r="A9" s="34">
        <f>IF(ISBLANK(Compréhension!A9),"",Compréhension!A9)</f>
      </c>
      <c r="B9" s="31"/>
      <c r="C9" s="29"/>
      <c r="D9" s="29"/>
      <c r="E9" s="29"/>
      <c r="F9" s="30"/>
      <c r="G9" s="31"/>
      <c r="H9" s="30"/>
      <c r="I9" s="30"/>
      <c r="J9" s="32">
        <f>IF(ISBLANK(Compréhension!A9),"",(SUM(COUNTIF(B9:F9,1))+SUM(COUNTIF(B9:F9,2)))/5)</f>
      </c>
      <c r="K9" s="32">
        <f>IF(ISBLANK(Compréhension!A9),"",(SUM(COUNTIF(G9:I9,1))+SUM(COUNTIF(G9:I9,2)))/3)</f>
      </c>
      <c r="L9" s="32">
        <f>IF(ISBLANK(Compréhension!A9),"",(SUM(COUNTIF(B9:I9,1))+SUM(COUNTIF(B9:I9,2)))/8)</f>
      </c>
    </row>
    <row r="10" spans="1:12" ht="12.75">
      <c r="A10" s="34">
        <f>IF(ISBLANK(Compréhension!A10),"",Compréhension!A10)</f>
      </c>
      <c r="B10" s="31"/>
      <c r="C10" s="29"/>
      <c r="D10" s="29"/>
      <c r="E10" s="29"/>
      <c r="F10" s="30"/>
      <c r="G10" s="31"/>
      <c r="H10" s="30"/>
      <c r="I10" s="30"/>
      <c r="J10" s="32">
        <f>IF(ISBLANK(Compréhension!A10),"",(SUM(COUNTIF(B10:F10,1))+SUM(COUNTIF(B10:F10,2)))/5)</f>
      </c>
      <c r="K10" s="32">
        <f>IF(ISBLANK(Compréhension!A10),"",(SUM(COUNTIF(G10:I10,1))+SUM(COUNTIF(G10:I10,2)))/3)</f>
      </c>
      <c r="L10" s="32">
        <f>IF(ISBLANK(Compréhension!A10),"",(SUM(COUNTIF(B10:I10,1))+SUM(COUNTIF(B10:I10,2)))/8)</f>
      </c>
    </row>
    <row r="11" spans="1:12" ht="12.75">
      <c r="A11" s="34">
        <f>IF(ISBLANK(Compréhension!A11),"",Compréhension!A11)</f>
      </c>
      <c r="B11" s="31"/>
      <c r="C11" s="29"/>
      <c r="D11" s="29"/>
      <c r="E11" s="29"/>
      <c r="F11" s="30"/>
      <c r="G11" s="31"/>
      <c r="H11" s="30"/>
      <c r="I11" s="30"/>
      <c r="J11" s="32">
        <f>IF(ISBLANK(Compréhension!A11),"",(SUM(COUNTIF(B11:F11,1))+SUM(COUNTIF(B11:F11,2)))/5)</f>
      </c>
      <c r="K11" s="32">
        <f>IF(ISBLANK(Compréhension!A11),"",(SUM(COUNTIF(G11:I11,1))+SUM(COUNTIF(G11:I11,2)))/3)</f>
      </c>
      <c r="L11" s="32">
        <f>IF(ISBLANK(Compréhension!A11),"",(SUM(COUNTIF(B11:I11,1))+SUM(COUNTIF(B11:I11,2)))/8)</f>
      </c>
    </row>
    <row r="12" spans="1:12" ht="12.75">
      <c r="A12" s="34">
        <f>IF(ISBLANK(Compréhension!A12),"",Compréhension!A12)</f>
      </c>
      <c r="B12" s="31"/>
      <c r="C12" s="29"/>
      <c r="D12" s="29"/>
      <c r="E12" s="29"/>
      <c r="F12" s="30"/>
      <c r="G12" s="31"/>
      <c r="H12" s="30"/>
      <c r="I12" s="30"/>
      <c r="J12" s="32">
        <f>IF(ISBLANK(Compréhension!A12),"",(SUM(COUNTIF(B12:F12,1))+SUM(COUNTIF(B12:F12,2)))/5)</f>
      </c>
      <c r="K12" s="32">
        <f>IF(ISBLANK(Compréhension!A12),"",(SUM(COUNTIF(G12:I12,1))+SUM(COUNTIF(G12:I12,2)))/3)</f>
      </c>
      <c r="L12" s="32">
        <f>IF(ISBLANK(Compréhension!A12),"",(SUM(COUNTIF(B12:I12,1))+SUM(COUNTIF(B12:I12,2)))/8)</f>
      </c>
    </row>
    <row r="13" spans="1:12" ht="12.75">
      <c r="A13" s="34">
        <f>IF(ISBLANK(Compréhension!A13),"",Compréhension!A13)</f>
      </c>
      <c r="B13" s="31"/>
      <c r="C13" s="29"/>
      <c r="D13" s="29"/>
      <c r="E13" s="29"/>
      <c r="F13" s="30"/>
      <c r="G13" s="31"/>
      <c r="H13" s="30"/>
      <c r="I13" s="30"/>
      <c r="J13" s="32">
        <f>IF(ISBLANK(Compréhension!A13),"",(SUM(COUNTIF(B13:F13,1))+SUM(COUNTIF(B13:F13,2)))/5)</f>
      </c>
      <c r="K13" s="32">
        <f>IF(ISBLANK(Compréhension!A13),"",(SUM(COUNTIF(G13:I13,1))+SUM(COUNTIF(G13:I13,2)))/3)</f>
      </c>
      <c r="L13" s="32">
        <f>IF(ISBLANK(Compréhension!A13),"",(SUM(COUNTIF(B13:I13,1))+SUM(COUNTIF(B13:I13,2)))/8)</f>
      </c>
    </row>
    <row r="14" spans="1:12" ht="12.75">
      <c r="A14" s="34">
        <f>IF(ISBLANK(Compréhension!A14),"",Compréhension!A14)</f>
      </c>
      <c r="B14" s="31"/>
      <c r="C14" s="29"/>
      <c r="D14" s="29"/>
      <c r="E14" s="29"/>
      <c r="F14" s="30"/>
      <c r="G14" s="31"/>
      <c r="H14" s="30"/>
      <c r="I14" s="30"/>
      <c r="J14" s="32">
        <f>IF(ISBLANK(Compréhension!A14),"",(SUM(COUNTIF(B14:F14,1))+SUM(COUNTIF(B14:F14,2)))/5)</f>
      </c>
      <c r="K14" s="32">
        <f>IF(ISBLANK(Compréhension!A14),"",(SUM(COUNTIF(G14:I14,1))+SUM(COUNTIF(G14:I14,2)))/3)</f>
      </c>
      <c r="L14" s="32">
        <f>IF(ISBLANK(Compréhension!A14),"",(SUM(COUNTIF(B14:I14,1))+SUM(COUNTIF(B14:I14,2)))/8)</f>
      </c>
    </row>
    <row r="15" spans="1:12" ht="12.75">
      <c r="A15" s="34">
        <f>IF(ISBLANK(Compréhension!A15),"",Compréhension!A15)</f>
      </c>
      <c r="B15" s="31"/>
      <c r="C15" s="29"/>
      <c r="D15" s="29"/>
      <c r="E15" s="29"/>
      <c r="F15" s="30"/>
      <c r="G15" s="31"/>
      <c r="H15" s="30"/>
      <c r="I15" s="30"/>
      <c r="J15" s="32">
        <f>IF(ISBLANK(Compréhension!A15),"",(SUM(COUNTIF(B15:F15,1))+SUM(COUNTIF(B15:F15,2)))/5)</f>
      </c>
      <c r="K15" s="32">
        <f>IF(ISBLANK(Compréhension!A15),"",(SUM(COUNTIF(G15:I15,1))+SUM(COUNTIF(G15:I15,2)))/3)</f>
      </c>
      <c r="L15" s="32">
        <f>IF(ISBLANK(Compréhension!A15),"",(SUM(COUNTIF(B15:I15,1))+SUM(COUNTIF(B15:I15,2)))/8)</f>
      </c>
    </row>
    <row r="16" spans="1:12" ht="12.75">
      <c r="A16" s="34">
        <f>IF(ISBLANK(Compréhension!A16),"",Compréhension!A16)</f>
      </c>
      <c r="B16" s="31"/>
      <c r="C16" s="29"/>
      <c r="D16" s="29"/>
      <c r="E16" s="29"/>
      <c r="F16" s="30"/>
      <c r="G16" s="31"/>
      <c r="H16" s="30"/>
      <c r="I16" s="30"/>
      <c r="J16" s="32">
        <f>IF(ISBLANK(Compréhension!A16),"",(SUM(COUNTIF(B16:F16,1))+SUM(COUNTIF(B16:F16,2)))/5)</f>
      </c>
      <c r="K16" s="32">
        <f>IF(ISBLANK(Compréhension!A16),"",(SUM(COUNTIF(G16:I16,1))+SUM(COUNTIF(G16:I16,2)))/3)</f>
      </c>
      <c r="L16" s="32">
        <f>IF(ISBLANK(Compréhension!A16),"",(SUM(COUNTIF(B16:I16,1))+SUM(COUNTIF(B16:I16,2)))/8)</f>
      </c>
    </row>
    <row r="17" spans="1:12" ht="12.75">
      <c r="A17" s="34">
        <f>IF(ISBLANK(Compréhension!A17),"",Compréhension!A17)</f>
      </c>
      <c r="B17" s="31"/>
      <c r="C17" s="29"/>
      <c r="D17" s="29"/>
      <c r="E17" s="29"/>
      <c r="F17" s="30"/>
      <c r="G17" s="31"/>
      <c r="H17" s="30"/>
      <c r="I17" s="30"/>
      <c r="J17" s="32">
        <f>IF(ISBLANK(Compréhension!A17),"",(SUM(COUNTIF(B17:F17,1))+SUM(COUNTIF(B17:F17,2)))/5)</f>
      </c>
      <c r="K17" s="32">
        <f>IF(ISBLANK(Compréhension!A17),"",(SUM(COUNTIF(G17:I17,1))+SUM(COUNTIF(G17:I17,2)))/3)</f>
      </c>
      <c r="L17" s="32">
        <f>IF(ISBLANK(Compréhension!A17),"",(SUM(COUNTIF(B17:I17,1))+SUM(COUNTIF(B17:I17,2)))/8)</f>
      </c>
    </row>
    <row r="18" spans="1:12" ht="12.75">
      <c r="A18" s="34">
        <f>IF(ISBLANK(Compréhension!A18),"",Compréhension!A18)</f>
      </c>
      <c r="B18" s="31"/>
      <c r="C18" s="29"/>
      <c r="D18" s="29"/>
      <c r="E18" s="29"/>
      <c r="F18" s="30"/>
      <c r="G18" s="31"/>
      <c r="H18" s="30"/>
      <c r="I18" s="30"/>
      <c r="J18" s="32">
        <f>IF(ISBLANK(Compréhension!A18),"",(SUM(COUNTIF(B18:F18,1))+SUM(COUNTIF(B18:F18,2)))/5)</f>
      </c>
      <c r="K18" s="32">
        <f>IF(ISBLANK(Compréhension!A18),"",(SUM(COUNTIF(G18:I18,1))+SUM(COUNTIF(G18:I18,2)))/3)</f>
      </c>
      <c r="L18" s="32">
        <f>IF(ISBLANK(Compréhension!A18),"",(SUM(COUNTIF(B18:I18,1))+SUM(COUNTIF(B18:I18,2)))/8)</f>
      </c>
    </row>
    <row r="19" spans="1:12" ht="12.75">
      <c r="A19" s="34">
        <f>IF(ISBLANK(Compréhension!A19),"",Compréhension!A19)</f>
      </c>
      <c r="B19" s="31"/>
      <c r="C19" s="29"/>
      <c r="D19" s="29"/>
      <c r="E19" s="29"/>
      <c r="F19" s="30"/>
      <c r="G19" s="31"/>
      <c r="H19" s="30"/>
      <c r="I19" s="30"/>
      <c r="J19" s="32">
        <f>IF(ISBLANK(Compréhension!A19),"",(SUM(COUNTIF(B19:F19,1))+SUM(COUNTIF(B19:F19,2)))/5)</f>
      </c>
      <c r="K19" s="32">
        <f>IF(ISBLANK(Compréhension!A19),"",(SUM(COUNTIF(G19:I19,1))+SUM(COUNTIF(G19:I19,2)))/3)</f>
      </c>
      <c r="L19" s="32">
        <f>IF(ISBLANK(Compréhension!A19),"",(SUM(COUNTIF(B19:I19,1))+SUM(COUNTIF(B19:I19,2)))/8)</f>
      </c>
    </row>
    <row r="20" spans="1:12" ht="12.75">
      <c r="A20" s="34">
        <f>IF(ISBLANK(Compréhension!A20),"",Compréhension!A20)</f>
      </c>
      <c r="B20" s="31"/>
      <c r="C20" s="29"/>
      <c r="D20" s="29"/>
      <c r="E20" s="29"/>
      <c r="F20" s="30"/>
      <c r="G20" s="31"/>
      <c r="H20" s="30"/>
      <c r="I20" s="30"/>
      <c r="J20" s="32">
        <f>IF(ISBLANK(Compréhension!A20),"",(SUM(COUNTIF(B20:F20,1))+SUM(COUNTIF(B20:F20,2)))/5)</f>
      </c>
      <c r="K20" s="32">
        <f>IF(ISBLANK(Compréhension!A20),"",(SUM(COUNTIF(G20:I20,1))+SUM(COUNTIF(G20:I20,2)))/3)</f>
      </c>
      <c r="L20" s="32">
        <f>IF(ISBLANK(Compréhension!A20),"",(SUM(COUNTIF(B20:I20,1))+SUM(COUNTIF(B20:I20,2)))/8)</f>
      </c>
    </row>
    <row r="21" spans="1:12" ht="12.75">
      <c r="A21" s="34">
        <f>IF(ISBLANK(Compréhension!A21),"",Compréhension!A21)</f>
      </c>
      <c r="B21" s="31"/>
      <c r="C21" s="29"/>
      <c r="D21" s="29"/>
      <c r="E21" s="29"/>
      <c r="F21" s="30"/>
      <c r="G21" s="31"/>
      <c r="H21" s="30"/>
      <c r="I21" s="30"/>
      <c r="J21" s="32">
        <f>IF(ISBLANK(Compréhension!A21),"",(SUM(COUNTIF(B21:F21,1))+SUM(COUNTIF(B21:F21,2)))/5)</f>
      </c>
      <c r="K21" s="32">
        <f>IF(ISBLANK(Compréhension!A21),"",(SUM(COUNTIF(G21:I21,1))+SUM(COUNTIF(G21:I21,2)))/3)</f>
      </c>
      <c r="L21" s="32">
        <f>IF(ISBLANK(Compréhension!A21),"",(SUM(COUNTIF(B21:I21,1))+SUM(COUNTIF(B21:I21,2)))/8)</f>
      </c>
    </row>
    <row r="22" spans="1:12" ht="12.75">
      <c r="A22" s="34">
        <f>IF(ISBLANK(Compréhension!A22),"",Compréhension!A22)</f>
      </c>
      <c r="B22" s="31"/>
      <c r="C22" s="29"/>
      <c r="D22" s="29"/>
      <c r="E22" s="29"/>
      <c r="F22" s="30"/>
      <c r="G22" s="31"/>
      <c r="H22" s="30"/>
      <c r="I22" s="30"/>
      <c r="J22" s="32">
        <f>IF(ISBLANK(Compréhension!A22),"",(SUM(COUNTIF(B22:F22,1))+SUM(COUNTIF(B22:F22,2)))/5)</f>
      </c>
      <c r="K22" s="32">
        <f>IF(ISBLANK(Compréhension!A22),"",(SUM(COUNTIF(G22:I22,1))+SUM(COUNTIF(G22:I22,2)))/3)</f>
      </c>
      <c r="L22" s="32">
        <f>IF(ISBLANK(Compréhension!A22),"",(SUM(COUNTIF(B22:I22,1))+SUM(COUNTIF(B22:I22,2)))/8)</f>
      </c>
    </row>
    <row r="23" spans="1:12" ht="12.75">
      <c r="A23" s="34">
        <f>IF(ISBLANK(Compréhension!A23),"",Compréhension!A23)</f>
      </c>
      <c r="B23" s="31"/>
      <c r="C23" s="29"/>
      <c r="D23" s="29"/>
      <c r="E23" s="29"/>
      <c r="F23" s="30"/>
      <c r="G23" s="31"/>
      <c r="H23" s="30"/>
      <c r="I23" s="30"/>
      <c r="J23" s="32">
        <f>IF(ISBLANK(Compréhension!A23),"",(SUM(COUNTIF(B23:F23,1))+SUM(COUNTIF(B23:F23,2)))/5)</f>
      </c>
      <c r="K23" s="32">
        <f>IF(ISBLANK(Compréhension!A23),"",(SUM(COUNTIF(G23:I23,1))+SUM(COUNTIF(G23:I23,2)))/3)</f>
      </c>
      <c r="L23" s="32">
        <f>IF(ISBLANK(Compréhension!A23),"",(SUM(COUNTIF(B23:I23,1))+SUM(COUNTIF(B23:I23,2)))/8)</f>
      </c>
    </row>
    <row r="24" spans="1:12" ht="12.75">
      <c r="A24" s="34">
        <f>IF(ISBLANK(Compréhension!A24),"",Compréhension!A24)</f>
      </c>
      <c r="B24" s="31"/>
      <c r="C24" s="29"/>
      <c r="D24" s="29"/>
      <c r="E24" s="29"/>
      <c r="F24" s="30"/>
      <c r="G24" s="31"/>
      <c r="H24" s="30"/>
      <c r="I24" s="30"/>
      <c r="J24" s="32">
        <f>IF(ISBLANK(Compréhension!A24),"",(SUM(COUNTIF(B24:F24,1))+SUM(COUNTIF(B24:F24,2)))/5)</f>
      </c>
      <c r="K24" s="32">
        <f>IF(ISBLANK(Compréhension!A24),"",(SUM(COUNTIF(G24:I24,1))+SUM(COUNTIF(G24:I24,2)))/3)</f>
      </c>
      <c r="L24" s="32">
        <f>IF(ISBLANK(Compréhension!A24),"",(SUM(COUNTIF(B24:I24,1))+SUM(COUNTIF(B24:I24,2)))/8)</f>
      </c>
    </row>
    <row r="25" spans="1:12" ht="12.75">
      <c r="A25" s="34">
        <f>IF(ISBLANK(Compréhension!A25),"",Compréhension!A25)</f>
      </c>
      <c r="B25" s="31"/>
      <c r="C25" s="29"/>
      <c r="D25" s="29"/>
      <c r="E25" s="29"/>
      <c r="F25" s="30"/>
      <c r="G25" s="31"/>
      <c r="H25" s="30"/>
      <c r="I25" s="30"/>
      <c r="J25" s="32">
        <f>IF(ISBLANK(Compréhension!A25),"",(SUM(COUNTIF(B25:F25,1))+SUM(COUNTIF(B25:F25,2)))/5)</f>
      </c>
      <c r="K25" s="32">
        <f>IF(ISBLANK(Compréhension!A25),"",(SUM(COUNTIF(G25:I25,1))+SUM(COUNTIF(G25:I25,2)))/3)</f>
      </c>
      <c r="L25" s="32">
        <f>IF(ISBLANK(Compréhension!A25),"",(SUM(COUNTIF(B25:I25,1))+SUM(COUNTIF(B25:I25,2)))/8)</f>
      </c>
    </row>
    <row r="26" spans="1:12" ht="12.75">
      <c r="A26" s="34">
        <f>IF(ISBLANK(Compréhension!A26),"",Compréhension!A26)</f>
      </c>
      <c r="B26" s="31"/>
      <c r="C26" s="29"/>
      <c r="D26" s="29"/>
      <c r="E26" s="29"/>
      <c r="F26" s="30"/>
      <c r="G26" s="31"/>
      <c r="H26" s="30"/>
      <c r="I26" s="30"/>
      <c r="J26" s="32">
        <f>IF(ISBLANK(Compréhension!A26),"",(SUM(COUNTIF(B26:F26,1))+SUM(COUNTIF(B26:F26,2)))/5)</f>
      </c>
      <c r="K26" s="32">
        <f>IF(ISBLANK(Compréhension!A26),"",(SUM(COUNTIF(G26:I26,1))+SUM(COUNTIF(G26:I26,2)))/3)</f>
      </c>
      <c r="L26" s="32">
        <f>IF(ISBLANK(Compréhension!A26),"",(SUM(COUNTIF(B26:I26,1))+SUM(COUNTIF(B26:I26,2)))/8)</f>
      </c>
    </row>
    <row r="27" spans="1:12" ht="12.75">
      <c r="A27" s="34">
        <f>IF(ISBLANK(Compréhension!A27),"",Compréhension!A27)</f>
      </c>
      <c r="B27" s="31"/>
      <c r="C27" s="29"/>
      <c r="D27" s="29"/>
      <c r="E27" s="29"/>
      <c r="F27" s="30"/>
      <c r="G27" s="31"/>
      <c r="H27" s="30"/>
      <c r="I27" s="30"/>
      <c r="J27" s="32">
        <f>IF(ISBLANK(Compréhension!A27),"",(SUM(COUNTIF(B27:F27,1))+SUM(COUNTIF(B27:F27,2)))/5)</f>
      </c>
      <c r="K27" s="32">
        <f>IF(ISBLANK(Compréhension!A27),"",(SUM(COUNTIF(G27:I27,1))+SUM(COUNTIF(G27:I27,2)))/3)</f>
      </c>
      <c r="L27" s="32">
        <f>IF(ISBLANK(Compréhension!A27),"",(SUM(COUNTIF(B27:I27,1))+SUM(COUNTIF(B27:I27,2)))/8)</f>
      </c>
    </row>
    <row r="28" spans="1:12" ht="12.75">
      <c r="A28" s="34">
        <f>IF(ISBLANK(Compréhension!A28),"",Compréhension!A28)</f>
      </c>
      <c r="B28" s="31"/>
      <c r="C28" s="29"/>
      <c r="D28" s="29"/>
      <c r="E28" s="29"/>
      <c r="F28" s="30"/>
      <c r="G28" s="31"/>
      <c r="H28" s="30"/>
      <c r="I28" s="30"/>
      <c r="J28" s="32">
        <f>IF(ISBLANK(Compréhension!A28),"",(SUM(COUNTIF(B28:F28,1))+SUM(COUNTIF(B28:F28,2)))/5)</f>
      </c>
      <c r="K28" s="32">
        <f>IF(ISBLANK(Compréhension!A28),"",(SUM(COUNTIF(G28:I28,1))+SUM(COUNTIF(G28:I28,2)))/3)</f>
      </c>
      <c r="L28" s="32">
        <f>IF(ISBLANK(Compréhension!A28),"",(SUM(COUNTIF(B28:I28,1))+SUM(COUNTIF(B28:I28,2)))/8)</f>
      </c>
    </row>
    <row r="29" spans="1:12" ht="12.75">
      <c r="A29" s="34">
        <f>IF(ISBLANK(Compréhension!A29),"",Compréhension!A29)</f>
      </c>
      <c r="B29" s="31"/>
      <c r="C29" s="29"/>
      <c r="D29" s="29"/>
      <c r="E29" s="29"/>
      <c r="F29" s="30"/>
      <c r="G29" s="31"/>
      <c r="H29" s="30"/>
      <c r="I29" s="30"/>
      <c r="J29" s="32">
        <f>IF(ISBLANK(Compréhension!A29),"",(SUM(COUNTIF(B29:F29,1))+SUM(COUNTIF(B29:F29,2)))/5)</f>
      </c>
      <c r="K29" s="32">
        <f>IF(ISBLANK(Compréhension!A29),"",(SUM(COUNTIF(G29:I29,1))+SUM(COUNTIF(G29:I29,2)))/3)</f>
      </c>
      <c r="L29" s="32">
        <f>IF(ISBLANK(Compréhension!A29),"",(SUM(COUNTIF(B29:I29,1))+SUM(COUNTIF(B29:I29,2)))/8)</f>
      </c>
    </row>
    <row r="30" spans="1:12" ht="12.75">
      <c r="A30" s="34">
        <f>IF(ISBLANK(Compréhension!A30),"",Compréhension!A30)</f>
      </c>
      <c r="B30" s="31"/>
      <c r="C30" s="29"/>
      <c r="D30" s="29"/>
      <c r="E30" s="29"/>
      <c r="F30" s="30"/>
      <c r="G30" s="31"/>
      <c r="H30" s="30"/>
      <c r="I30" s="30"/>
      <c r="J30" s="32">
        <f>IF(ISBLANK(Compréhension!A30),"",(SUM(COUNTIF(B30:F30,1))+SUM(COUNTIF(B30:F30,2)))/5)</f>
      </c>
      <c r="K30" s="32">
        <f>IF(ISBLANK(Compréhension!A30),"",(SUM(COUNTIF(G30:I30,1))+SUM(COUNTIF(G30:I30,2)))/3)</f>
      </c>
      <c r="L30" s="32">
        <f>IF(ISBLANK(Compréhension!A30),"",(SUM(COUNTIF(B30:I30,1))+SUM(COUNTIF(B30:I30,2)))/8)</f>
      </c>
    </row>
    <row r="31" spans="1:12" ht="12.75">
      <c r="A31" s="34">
        <f>IF(ISBLANK(Compréhension!A31),"",Compréhension!A31)</f>
      </c>
      <c r="B31" s="31"/>
      <c r="C31" s="29"/>
      <c r="D31" s="29"/>
      <c r="E31" s="29"/>
      <c r="F31" s="30"/>
      <c r="G31" s="31"/>
      <c r="H31" s="30"/>
      <c r="I31" s="30"/>
      <c r="J31" s="32">
        <f>IF(ISBLANK(Compréhension!A31),"",(SUM(COUNTIF(B31:F31,1))+SUM(COUNTIF(B31:F31,2)))/5)</f>
      </c>
      <c r="K31" s="32">
        <f>IF(ISBLANK(Compréhension!A31),"",(SUM(COUNTIF(G31:I31,1))+SUM(COUNTIF(G31:I31,2)))/3)</f>
      </c>
      <c r="L31" s="32">
        <f>IF(ISBLANK(Compréhension!A31),"",(SUM(COUNTIF(B31:I31,1))+SUM(COUNTIF(B31:I31,2)))/8)</f>
      </c>
    </row>
    <row r="32" spans="1:12" ht="12.75">
      <c r="A32" s="34">
        <f>IF(ISBLANK(Compréhension!A32),"",Compréhension!A32)</f>
      </c>
      <c r="B32" s="31"/>
      <c r="C32" s="29"/>
      <c r="D32" s="29"/>
      <c r="E32" s="29"/>
      <c r="F32" s="30"/>
      <c r="G32" s="31"/>
      <c r="H32" s="30"/>
      <c r="I32" s="30"/>
      <c r="J32" s="32">
        <f>IF(ISBLANK(Compréhension!A32),"",(SUM(COUNTIF(B32:F32,1))+SUM(COUNTIF(B32:F32,2)))/5)</f>
      </c>
      <c r="K32" s="32">
        <f>IF(ISBLANK(Compréhension!A32),"",(SUM(COUNTIF(G32:I32,1))+SUM(COUNTIF(G32:I32,2)))/3)</f>
      </c>
      <c r="L32" s="32">
        <f>IF(ISBLANK(Compréhension!A32),"",(SUM(COUNTIF(B32:I32,1))+SUM(COUNTIF(B32:I32,2)))/8)</f>
      </c>
    </row>
    <row r="33" spans="1:12" ht="13.5" thickBot="1">
      <c r="A33" s="35">
        <f>IF(ISBLANK(Compréhension!A33),"",Compréhension!A33)</f>
      </c>
      <c r="B33" s="39"/>
      <c r="C33" s="37"/>
      <c r="D33" s="37"/>
      <c r="E33" s="37"/>
      <c r="F33" s="38"/>
      <c r="G33" s="39"/>
      <c r="H33" s="38"/>
      <c r="I33" s="38"/>
      <c r="J33" s="40">
        <f>IF(ISBLANK(Compréhension!A33),"",(SUM(COUNTIF(B33:F33,1))+SUM(COUNTIF(B33:F33,2)))/5)</f>
      </c>
      <c r="K33" s="40">
        <f>IF(ISBLANK(Compréhension!A33),"",(SUM(COUNTIF(G33:I33,1))+SUM(COUNTIF(G33:I33,2)))/3)</f>
      </c>
      <c r="L33" s="40">
        <f>IF(ISBLANK(Compréhension!A33),"",(SUM(COUNTIF(B33:I33,1))+SUM(COUNTIF(B33:I33,2)))/8)</f>
      </c>
    </row>
    <row r="34" spans="1:9" ht="14.25" thickBot="1" thickTop="1">
      <c r="A34" s="6" t="s">
        <v>37</v>
      </c>
      <c r="B34" s="7">
        <f>IF(SUM(COUNTA(Compréhension!$A$3:$A$33))&gt;0,(SUM(COUNTIF(B3:B33,2))+SUM(COUNTIF(B3:B33,1)))/SUM(COUNTA(Compréhension!$A$3:$A$33)),"")</f>
      </c>
      <c r="C34" s="9">
        <f>IF(SUM(COUNTA(Compréhension!$A$3:$A$33))&gt;0,(SUM(COUNTIF(C3:C33,2))+SUM(COUNTIF(C3:C33,1)))/SUM(COUNTA(Compréhension!$A$3:$A$33)),"")</f>
      </c>
      <c r="D34" s="9">
        <f>IF(SUM(COUNTA(Compréhension!$A$3:$A$33))&gt;0,(SUM(COUNTIF(D3:D33,2))+SUM(COUNTIF(D3:D33,1)))/SUM(COUNTA(Compréhension!$A$3:$A$33)),"")</f>
      </c>
      <c r="E34" s="9">
        <f>IF(SUM(COUNTA(Compréhension!$A$3:$A$33))&gt;0,(SUM(COUNTIF(E3:E33,2))+SUM(COUNTIF(E3:E33,1)))/SUM(COUNTA(Compréhension!$A$3:$A$33)),"")</f>
      </c>
      <c r="F34" s="8">
        <f>IF(SUM(COUNTA(Compréhension!$A$3:$A$33))&gt;0,(SUM(COUNTIF(F3:F33,2))+SUM(COUNTIF(F3:F33,1)))/SUM(COUNTA(Compréhension!$A$3:$A$33)),"")</f>
      </c>
      <c r="G34" s="7">
        <f>IF(SUM(COUNTA(Compréhension!$A$3:$A$33))&gt;0,(SUM(COUNTIF(G3:G33,2))+SUM(COUNTIF(G3:G33,1)))/SUM(COUNTA(Compréhension!$A$3:$A$33)),"")</f>
      </c>
      <c r="H34" s="8">
        <f>IF(SUM(COUNTA(Compréhension!$A$3:$A$33))&gt;0,(SUM(COUNTIF(H3:H33,2))+SUM(COUNTIF(H3:H33,1)))/SUM(COUNTA(Compréhension!$A$3:$A$33)),"")</f>
      </c>
      <c r="I34" s="8">
        <f>IF(SUM(COUNTA(Compréhension!$A$3:$A$33))&gt;0,(SUM(COUNTIF(I3:I33,2))+SUM(COUNTIF(I3:I33,1)))/SUM(COUNTA(Compréhension!$A$3:$A$33)),"")</f>
      </c>
    </row>
  </sheetData>
  <sheetProtection sheet="1" selectLockedCells="1"/>
  <mergeCells count="1">
    <mergeCell ref="B1:L1"/>
  </mergeCells>
  <conditionalFormatting sqref="B3:I33">
    <cfRule type="cellIs" priority="1" dxfId="2" operator="between" stopIfTrue="1">
      <formula>1</formula>
      <formula>2</formula>
    </cfRule>
    <cfRule type="cellIs" priority="2" dxfId="1" operator="between" stopIfTrue="1">
      <formula>3</formula>
      <formula>9</formula>
    </cfRule>
    <cfRule type="cellIs" priority="3" dxfId="0" operator="equal" stopIfTrue="1">
      <formula>0</formula>
    </cfRule>
  </conditionalFormatting>
  <dataValidations count="3">
    <dataValidation type="list" allowBlank="1" showErrorMessage="1" errorTitle="Erreur" error="Valeur impossible !" sqref="H3:H33">
      <formula1>"1,6,7,8,9,0"</formula1>
      <formula2>0</formula2>
    </dataValidation>
    <dataValidation type="list" allowBlank="1" showErrorMessage="1" errorTitle="Erreur" error="Valeur impossible !" sqref="I3:I33">
      <formula1>"1,5,9,0"</formula1>
      <formula2>0</formula2>
    </dataValidation>
    <dataValidation type="list" allowBlank="1" showErrorMessage="1" errorTitle="Erreur" error="Valeur impossible !" sqref="B3:G33">
      <formula1>"1,9,0"</formula1>
      <formula2>0</formula2>
    </dataValidation>
  </dataValidations>
  <printOptions horizontalCentered="1"/>
  <pageMargins left="0.7875" right="0.7875" top="0.66875" bottom="0.8659722222222223" header="0.5902777777777778" footer="0.5902777777777778"/>
  <pageSetup fitToHeight="1" fitToWidth="1" horizontalDpi="300" verticalDpi="300" orientation="landscape" paperSize="9" r:id="rId1"/>
  <headerFooter alignWithMargins="0">
    <oddHeader>&amp;LInspection académique de l'Yonne&amp;RÉvaluations  maîrtise de la langue - fin GS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25.7109375" style="0" customWidth="1"/>
    <col min="2" max="2" width="10.140625" style="0" customWidth="1"/>
    <col min="3" max="3" width="10.28125" style="0" customWidth="1"/>
    <col min="4" max="4" width="10.421875" style="0" customWidth="1"/>
    <col min="5" max="5" width="10.140625" style="0" customWidth="1"/>
    <col min="6" max="6" width="5.57421875" style="0" customWidth="1"/>
    <col min="7" max="10" width="10.140625" style="0" customWidth="1"/>
    <col min="11" max="11" width="10.28125" style="0" customWidth="1"/>
    <col min="12" max="12" width="10.7109375" style="0" customWidth="1"/>
    <col min="15" max="15" width="10.57421875" style="0" customWidth="1"/>
  </cols>
  <sheetData>
    <row r="1" spans="1:15" ht="33.75" customHeight="1" thickBot="1">
      <c r="A1" s="60" t="s">
        <v>84</v>
      </c>
      <c r="B1" s="60"/>
      <c r="C1" s="60"/>
      <c r="D1" s="60"/>
      <c r="E1" s="60"/>
      <c r="G1" s="60" t="s">
        <v>85</v>
      </c>
      <c r="H1" s="60"/>
      <c r="I1" s="60"/>
      <c r="J1" s="60"/>
      <c r="L1" s="60" t="s">
        <v>86</v>
      </c>
      <c r="M1" s="60"/>
      <c r="N1" s="60"/>
      <c r="O1" s="60"/>
    </row>
    <row r="2" spans="1:15" ht="99.75" customHeight="1" thickTop="1">
      <c r="A2" s="68" t="s">
        <v>87</v>
      </c>
      <c r="B2" s="50" t="s">
        <v>88</v>
      </c>
      <c r="C2" s="50" t="s">
        <v>89</v>
      </c>
      <c r="D2" s="50" t="s">
        <v>90</v>
      </c>
      <c r="E2" s="50" t="s">
        <v>91</v>
      </c>
      <c r="G2" s="50" t="s">
        <v>88</v>
      </c>
      <c r="H2" s="50" t="s">
        <v>89</v>
      </c>
      <c r="I2" s="50" t="s">
        <v>90</v>
      </c>
      <c r="J2" s="50" t="s">
        <v>91</v>
      </c>
      <c r="L2" s="50" t="s">
        <v>88</v>
      </c>
      <c r="M2" s="50" t="s">
        <v>89</v>
      </c>
      <c r="N2" s="50" t="s">
        <v>90</v>
      </c>
      <c r="O2" s="50" t="s">
        <v>91</v>
      </c>
    </row>
    <row r="3" spans="1:15" ht="12.75">
      <c r="A3" s="34">
        <f>IF(ISBLANK(Compréhension!A3),"",Compréhension!A3)</f>
      </c>
      <c r="B3" s="32">
        <f>Compréhension!AD3</f>
      </c>
      <c r="C3" s="32">
        <f>Correspondance!M4</f>
      </c>
      <c r="D3" s="32">
        <f>Correspondance!AG4</f>
      </c>
      <c r="E3" s="32">
        <f>Écrire!J3</f>
      </c>
      <c r="G3" s="32">
        <f>Compréhension!AE3</f>
      </c>
      <c r="H3" s="32">
        <f>Correspondance!N4</f>
      </c>
      <c r="I3" s="32">
        <f>Correspondance!AH4</f>
      </c>
      <c r="J3" s="32">
        <f>Écrire!K3</f>
      </c>
      <c r="L3" s="32">
        <f>Compréhension!AF3</f>
      </c>
      <c r="M3" s="32">
        <f>Correspondance!O4</f>
      </c>
      <c r="N3" s="32">
        <f>Correspondance!AI4</f>
      </c>
      <c r="O3" s="32">
        <f>Écrire!L3</f>
      </c>
    </row>
    <row r="4" spans="1:15" ht="12.75">
      <c r="A4" s="34">
        <f>IF(ISBLANK(Compréhension!A4),"",Compréhension!A4)</f>
      </c>
      <c r="B4" s="32">
        <f>Compréhension!AD4</f>
      </c>
      <c r="C4" s="32">
        <f>Correspondance!M5</f>
      </c>
      <c r="D4" s="32">
        <f>Correspondance!AG5</f>
      </c>
      <c r="E4" s="32">
        <f>Écrire!J4</f>
      </c>
      <c r="G4" s="32">
        <f>Compréhension!AE4</f>
      </c>
      <c r="H4" s="32">
        <f>Correspondance!N5</f>
      </c>
      <c r="I4" s="32">
        <f>Correspondance!AH5</f>
      </c>
      <c r="J4" s="32">
        <f>Écrire!K4</f>
      </c>
      <c r="L4" s="32">
        <f>Compréhension!AF4</f>
      </c>
      <c r="M4" s="32">
        <f>Correspondance!O5</f>
      </c>
      <c r="N4" s="32">
        <f>Correspondance!AI5</f>
      </c>
      <c r="O4" s="32">
        <f>Écrire!L4</f>
      </c>
    </row>
    <row r="5" spans="1:15" ht="12.75">
      <c r="A5" s="34">
        <f>IF(ISBLANK(Compréhension!A5),"",Compréhension!A5)</f>
      </c>
      <c r="B5" s="32">
        <f>Compréhension!AD5</f>
      </c>
      <c r="C5" s="32">
        <f>Correspondance!M6</f>
      </c>
      <c r="D5" s="32">
        <f>Correspondance!AG6</f>
      </c>
      <c r="E5" s="32">
        <f>Écrire!J5</f>
      </c>
      <c r="G5" s="32">
        <f>Compréhension!AE5</f>
      </c>
      <c r="H5" s="32">
        <f>Correspondance!N6</f>
      </c>
      <c r="I5" s="32">
        <f>Correspondance!AH6</f>
      </c>
      <c r="J5" s="32">
        <f>Écrire!K5</f>
      </c>
      <c r="L5" s="32">
        <f>Compréhension!AF5</f>
      </c>
      <c r="M5" s="32">
        <f>Correspondance!O6</f>
      </c>
      <c r="N5" s="32">
        <f>Correspondance!AI6</f>
      </c>
      <c r="O5" s="32">
        <f>Écrire!L5</f>
      </c>
    </row>
    <row r="6" spans="1:15" ht="12.75">
      <c r="A6" s="34">
        <f>IF(ISBLANK(Compréhension!A6),"",Compréhension!A6)</f>
      </c>
      <c r="B6" s="32">
        <f>Compréhension!AD6</f>
      </c>
      <c r="C6" s="32">
        <f>Correspondance!M7</f>
      </c>
      <c r="D6" s="32">
        <f>Correspondance!AG7</f>
      </c>
      <c r="E6" s="32">
        <f>Écrire!J6</f>
      </c>
      <c r="G6" s="32">
        <f>Compréhension!AE6</f>
      </c>
      <c r="H6" s="32">
        <f>Correspondance!N7</f>
      </c>
      <c r="I6" s="32">
        <f>Correspondance!AH7</f>
      </c>
      <c r="J6" s="32">
        <f>Écrire!K6</f>
      </c>
      <c r="L6" s="32">
        <f>Compréhension!AF6</f>
      </c>
      <c r="M6" s="32">
        <f>Correspondance!O7</f>
      </c>
      <c r="N6" s="32">
        <f>Correspondance!AI7</f>
      </c>
      <c r="O6" s="32">
        <f>Écrire!L6</f>
      </c>
    </row>
    <row r="7" spans="1:15" ht="12.75">
      <c r="A7" s="34">
        <f>IF(ISBLANK(Compréhension!A7),"",Compréhension!A7)</f>
      </c>
      <c r="B7" s="32">
        <f>Compréhension!AD7</f>
      </c>
      <c r="C7" s="32">
        <f>Correspondance!M8</f>
      </c>
      <c r="D7" s="32">
        <f>Correspondance!AG8</f>
      </c>
      <c r="E7" s="32">
        <f>Écrire!J7</f>
      </c>
      <c r="G7" s="32">
        <f>Compréhension!AE7</f>
      </c>
      <c r="H7" s="32">
        <f>Correspondance!N8</f>
      </c>
      <c r="I7" s="32">
        <f>Correspondance!AH8</f>
      </c>
      <c r="J7" s="32">
        <f>Écrire!K7</f>
      </c>
      <c r="L7" s="32">
        <f>Compréhension!AF7</f>
      </c>
      <c r="M7" s="32">
        <f>Correspondance!O8</f>
      </c>
      <c r="N7" s="32">
        <f>Correspondance!AI8</f>
      </c>
      <c r="O7" s="32">
        <f>Écrire!L7</f>
      </c>
    </row>
    <row r="8" spans="1:15" ht="12.75">
      <c r="A8" s="34">
        <f>IF(ISBLANK(Compréhension!A8),"",Compréhension!A8)</f>
      </c>
      <c r="B8" s="32">
        <f>Compréhension!AD8</f>
      </c>
      <c r="C8" s="32">
        <f>Correspondance!M9</f>
      </c>
      <c r="D8" s="32">
        <f>Correspondance!AG9</f>
      </c>
      <c r="E8" s="32">
        <f>Écrire!J8</f>
      </c>
      <c r="G8" s="32">
        <f>Compréhension!AE8</f>
      </c>
      <c r="H8" s="32">
        <f>Correspondance!N9</f>
      </c>
      <c r="I8" s="32">
        <f>Correspondance!AH9</f>
      </c>
      <c r="J8" s="32">
        <f>Écrire!K8</f>
      </c>
      <c r="L8" s="32">
        <f>Compréhension!AF8</f>
      </c>
      <c r="M8" s="32">
        <f>Correspondance!O9</f>
      </c>
      <c r="N8" s="32">
        <f>Correspondance!AI9</f>
      </c>
      <c r="O8" s="32">
        <f>Écrire!L8</f>
      </c>
    </row>
    <row r="9" spans="1:15" ht="12.75">
      <c r="A9" s="34">
        <f>IF(ISBLANK(Compréhension!A9),"",Compréhension!A9)</f>
      </c>
      <c r="B9" s="32">
        <f>Compréhension!AD9</f>
      </c>
      <c r="C9" s="32">
        <f>Correspondance!M10</f>
      </c>
      <c r="D9" s="32">
        <f>Correspondance!AG10</f>
      </c>
      <c r="E9" s="32">
        <f>Écrire!J9</f>
      </c>
      <c r="G9" s="32">
        <f>Compréhension!AE9</f>
      </c>
      <c r="H9" s="32">
        <f>Correspondance!N10</f>
      </c>
      <c r="I9" s="32">
        <f>Correspondance!AH10</f>
      </c>
      <c r="J9" s="32">
        <f>Écrire!K9</f>
      </c>
      <c r="L9" s="32">
        <f>Compréhension!AF9</f>
      </c>
      <c r="M9" s="32">
        <f>Correspondance!O10</f>
      </c>
      <c r="N9" s="32">
        <f>Correspondance!AI10</f>
      </c>
      <c r="O9" s="32">
        <f>Écrire!L9</f>
      </c>
    </row>
    <row r="10" spans="1:15" ht="12.75">
      <c r="A10" s="34">
        <f>IF(ISBLANK(Compréhension!A10),"",Compréhension!A10)</f>
      </c>
      <c r="B10" s="32">
        <f>Compréhension!AD10</f>
      </c>
      <c r="C10" s="32">
        <f>Correspondance!M11</f>
      </c>
      <c r="D10" s="32">
        <f>Correspondance!AG11</f>
      </c>
      <c r="E10" s="32">
        <f>Écrire!J10</f>
      </c>
      <c r="G10" s="32">
        <f>Compréhension!AE10</f>
      </c>
      <c r="H10" s="32">
        <f>Correspondance!N11</f>
      </c>
      <c r="I10" s="32">
        <f>Correspondance!AH11</f>
      </c>
      <c r="J10" s="32">
        <f>Écrire!K10</f>
      </c>
      <c r="L10" s="32">
        <f>Compréhension!AF10</f>
      </c>
      <c r="M10" s="32">
        <f>Correspondance!O11</f>
      </c>
      <c r="N10" s="32">
        <f>Correspondance!AI11</f>
      </c>
      <c r="O10" s="32">
        <f>Écrire!L10</f>
      </c>
    </row>
    <row r="11" spans="1:15" ht="12.75">
      <c r="A11" s="34">
        <f>IF(ISBLANK(Compréhension!A11),"",Compréhension!A11)</f>
      </c>
      <c r="B11" s="32">
        <f>Compréhension!AD11</f>
      </c>
      <c r="C11" s="32">
        <f>Correspondance!M12</f>
      </c>
      <c r="D11" s="32">
        <f>Correspondance!AG12</f>
      </c>
      <c r="E11" s="32">
        <f>Écrire!J11</f>
      </c>
      <c r="G11" s="32">
        <f>Compréhension!AE11</f>
      </c>
      <c r="H11" s="32">
        <f>Correspondance!N12</f>
      </c>
      <c r="I11" s="32">
        <f>Correspondance!AH12</f>
      </c>
      <c r="J11" s="32">
        <f>Écrire!K11</f>
      </c>
      <c r="L11" s="32">
        <f>Compréhension!AF11</f>
      </c>
      <c r="M11" s="32">
        <f>Correspondance!O12</f>
      </c>
      <c r="N11" s="32">
        <f>Correspondance!AI12</f>
      </c>
      <c r="O11" s="32">
        <f>Écrire!L11</f>
      </c>
    </row>
    <row r="12" spans="1:15" ht="12.75">
      <c r="A12" s="34">
        <f>IF(ISBLANK(Compréhension!A12),"",Compréhension!A12)</f>
      </c>
      <c r="B12" s="32">
        <f>Compréhension!AD12</f>
      </c>
      <c r="C12" s="32">
        <f>Correspondance!M13</f>
      </c>
      <c r="D12" s="32">
        <f>Correspondance!AG13</f>
      </c>
      <c r="E12" s="32">
        <f>Écrire!J12</f>
      </c>
      <c r="G12" s="32">
        <f>Compréhension!AE12</f>
      </c>
      <c r="H12" s="32">
        <f>Correspondance!N13</f>
      </c>
      <c r="I12" s="32">
        <f>Correspondance!AH13</f>
      </c>
      <c r="J12" s="32">
        <f>Écrire!K12</f>
      </c>
      <c r="L12" s="32">
        <f>Compréhension!AF12</f>
      </c>
      <c r="M12" s="32">
        <f>Correspondance!O13</f>
      </c>
      <c r="N12" s="32">
        <f>Correspondance!AI13</f>
      </c>
      <c r="O12" s="32">
        <f>Écrire!L12</f>
      </c>
    </row>
    <row r="13" spans="1:15" ht="12.75">
      <c r="A13" s="34">
        <f>IF(ISBLANK(Compréhension!A13),"",Compréhension!A13)</f>
      </c>
      <c r="B13" s="32">
        <f>Compréhension!AD13</f>
      </c>
      <c r="C13" s="32">
        <f>Correspondance!M14</f>
      </c>
      <c r="D13" s="32">
        <f>Correspondance!AG14</f>
      </c>
      <c r="E13" s="32">
        <f>Écrire!J13</f>
      </c>
      <c r="G13" s="32">
        <f>Compréhension!AE13</f>
      </c>
      <c r="H13" s="32">
        <f>Correspondance!N14</f>
      </c>
      <c r="I13" s="32">
        <f>Correspondance!AH14</f>
      </c>
      <c r="J13" s="32">
        <f>Écrire!K13</f>
      </c>
      <c r="L13" s="32">
        <f>Compréhension!AF13</f>
      </c>
      <c r="M13" s="32">
        <f>Correspondance!O14</f>
      </c>
      <c r="N13" s="32">
        <f>Correspondance!AI14</f>
      </c>
      <c r="O13" s="32">
        <f>Écrire!L13</f>
      </c>
    </row>
    <row r="14" spans="1:15" ht="12.75">
      <c r="A14" s="34">
        <f>IF(ISBLANK(Compréhension!A14),"",Compréhension!A14)</f>
      </c>
      <c r="B14" s="32">
        <f>Compréhension!AD14</f>
      </c>
      <c r="C14" s="32">
        <f>Correspondance!M15</f>
      </c>
      <c r="D14" s="32">
        <f>Correspondance!AG15</f>
      </c>
      <c r="E14" s="32">
        <f>Écrire!J14</f>
      </c>
      <c r="G14" s="32">
        <f>Compréhension!AE14</f>
      </c>
      <c r="H14" s="32">
        <f>Correspondance!N15</f>
      </c>
      <c r="I14" s="32">
        <f>Correspondance!AH15</f>
      </c>
      <c r="J14" s="32">
        <f>Écrire!K14</f>
      </c>
      <c r="L14" s="32">
        <f>Compréhension!AF14</f>
      </c>
      <c r="M14" s="32">
        <f>Correspondance!O15</f>
      </c>
      <c r="N14" s="32">
        <f>Correspondance!AI15</f>
      </c>
      <c r="O14" s="32">
        <f>Écrire!L14</f>
      </c>
    </row>
    <row r="15" spans="1:15" ht="12.75">
      <c r="A15" s="34">
        <f>IF(ISBLANK(Compréhension!A15),"",Compréhension!A15)</f>
      </c>
      <c r="B15" s="32">
        <f>Compréhension!AD15</f>
      </c>
      <c r="C15" s="32">
        <f>Correspondance!M16</f>
      </c>
      <c r="D15" s="32">
        <f>Correspondance!AG16</f>
      </c>
      <c r="E15" s="32">
        <f>Écrire!J15</f>
      </c>
      <c r="G15" s="32">
        <f>Compréhension!AE15</f>
      </c>
      <c r="H15" s="32">
        <f>Correspondance!N16</f>
      </c>
      <c r="I15" s="32">
        <f>Correspondance!AH16</f>
      </c>
      <c r="J15" s="32">
        <f>Écrire!K15</f>
      </c>
      <c r="L15" s="32">
        <f>Compréhension!AF15</f>
      </c>
      <c r="M15" s="32">
        <f>Correspondance!O16</f>
      </c>
      <c r="N15" s="32">
        <f>Correspondance!AI16</f>
      </c>
      <c r="O15" s="32">
        <f>Écrire!L15</f>
      </c>
    </row>
    <row r="16" spans="1:15" ht="12.75">
      <c r="A16" s="34">
        <f>IF(ISBLANK(Compréhension!A16),"",Compréhension!A16)</f>
      </c>
      <c r="B16" s="32">
        <f>Compréhension!AD16</f>
      </c>
      <c r="C16" s="32">
        <f>Correspondance!M17</f>
      </c>
      <c r="D16" s="32">
        <f>Correspondance!AG17</f>
      </c>
      <c r="E16" s="32">
        <f>Écrire!J16</f>
      </c>
      <c r="G16" s="32">
        <f>Compréhension!AE16</f>
      </c>
      <c r="H16" s="32">
        <f>Correspondance!N17</f>
      </c>
      <c r="I16" s="32">
        <f>Correspondance!AH17</f>
      </c>
      <c r="J16" s="32">
        <f>Écrire!K16</f>
      </c>
      <c r="L16" s="32">
        <f>Compréhension!AF16</f>
      </c>
      <c r="M16" s="32">
        <f>Correspondance!O17</f>
      </c>
      <c r="N16" s="32">
        <f>Correspondance!AI17</f>
      </c>
      <c r="O16" s="32">
        <f>Écrire!L16</f>
      </c>
    </row>
    <row r="17" spans="1:15" ht="12.75">
      <c r="A17" s="34">
        <f>IF(ISBLANK(Compréhension!A17),"",Compréhension!A17)</f>
      </c>
      <c r="B17" s="32">
        <f>Compréhension!AD17</f>
      </c>
      <c r="C17" s="32">
        <f>Correspondance!M18</f>
      </c>
      <c r="D17" s="32">
        <f>Correspondance!AG18</f>
      </c>
      <c r="E17" s="32">
        <f>Écrire!J17</f>
      </c>
      <c r="G17" s="32">
        <f>Compréhension!AE17</f>
      </c>
      <c r="H17" s="32">
        <f>Correspondance!N18</f>
      </c>
      <c r="I17" s="32">
        <f>Correspondance!AH18</f>
      </c>
      <c r="J17" s="32">
        <f>Écrire!K17</f>
      </c>
      <c r="L17" s="32">
        <f>Compréhension!AF17</f>
      </c>
      <c r="M17" s="32">
        <f>Correspondance!O18</f>
      </c>
      <c r="N17" s="32">
        <f>Correspondance!AI18</f>
      </c>
      <c r="O17" s="32">
        <f>Écrire!L17</f>
      </c>
    </row>
    <row r="18" spans="1:15" ht="12.75">
      <c r="A18" s="34">
        <f>IF(ISBLANK(Compréhension!A18),"",Compréhension!A18)</f>
      </c>
      <c r="B18" s="32">
        <f>Compréhension!AD18</f>
      </c>
      <c r="C18" s="32">
        <f>Correspondance!M19</f>
      </c>
      <c r="D18" s="32">
        <f>Correspondance!AG19</f>
      </c>
      <c r="E18" s="32">
        <f>Écrire!J18</f>
      </c>
      <c r="G18" s="32">
        <f>Compréhension!AE18</f>
      </c>
      <c r="H18" s="32">
        <f>Correspondance!N19</f>
      </c>
      <c r="I18" s="32">
        <f>Correspondance!AH19</f>
      </c>
      <c r="J18" s="32">
        <f>Écrire!K18</f>
      </c>
      <c r="L18" s="32">
        <f>Compréhension!AF18</f>
      </c>
      <c r="M18" s="32">
        <f>Correspondance!O19</f>
      </c>
      <c r="N18" s="32">
        <f>Correspondance!AI19</f>
      </c>
      <c r="O18" s="32">
        <f>Écrire!L18</f>
      </c>
    </row>
    <row r="19" spans="1:15" ht="12.75">
      <c r="A19" s="34">
        <f>IF(ISBLANK(Compréhension!A19),"",Compréhension!A19)</f>
      </c>
      <c r="B19" s="32">
        <f>Compréhension!AD19</f>
      </c>
      <c r="C19" s="32">
        <f>Correspondance!M20</f>
      </c>
      <c r="D19" s="32">
        <f>Correspondance!AG20</f>
      </c>
      <c r="E19" s="32">
        <f>Écrire!J19</f>
      </c>
      <c r="G19" s="32">
        <f>Compréhension!AE19</f>
      </c>
      <c r="H19" s="32">
        <f>Correspondance!N20</f>
      </c>
      <c r="I19" s="32">
        <f>Correspondance!AH20</f>
      </c>
      <c r="J19" s="32">
        <f>Écrire!K19</f>
      </c>
      <c r="L19" s="32">
        <f>Compréhension!AF19</f>
      </c>
      <c r="M19" s="32">
        <f>Correspondance!O20</f>
      </c>
      <c r="N19" s="32">
        <f>Correspondance!AI20</f>
      </c>
      <c r="O19" s="32">
        <f>Écrire!L19</f>
      </c>
    </row>
    <row r="20" spans="1:15" ht="12.75">
      <c r="A20" s="34">
        <f>IF(ISBLANK(Compréhension!A20),"",Compréhension!A20)</f>
      </c>
      <c r="B20" s="32">
        <f>Compréhension!AD20</f>
      </c>
      <c r="C20" s="32">
        <f>Correspondance!M21</f>
      </c>
      <c r="D20" s="32">
        <f>Correspondance!AG21</f>
      </c>
      <c r="E20" s="32">
        <f>Écrire!J20</f>
      </c>
      <c r="G20" s="32">
        <f>Compréhension!AE20</f>
      </c>
      <c r="H20" s="32">
        <f>Correspondance!N21</f>
      </c>
      <c r="I20" s="32">
        <f>Correspondance!AH21</f>
      </c>
      <c r="J20" s="32">
        <f>Écrire!K20</f>
      </c>
      <c r="L20" s="32">
        <f>Compréhension!AF20</f>
      </c>
      <c r="M20" s="32">
        <f>Correspondance!O21</f>
      </c>
      <c r="N20" s="32">
        <f>Correspondance!AI21</f>
      </c>
      <c r="O20" s="32">
        <f>Écrire!L20</f>
      </c>
    </row>
    <row r="21" spans="1:15" ht="12.75">
      <c r="A21" s="34">
        <f>IF(ISBLANK(Compréhension!A21),"",Compréhension!A21)</f>
      </c>
      <c r="B21" s="32">
        <f>Compréhension!AD21</f>
      </c>
      <c r="C21" s="32">
        <f>Correspondance!M22</f>
      </c>
      <c r="D21" s="32">
        <f>Correspondance!AG22</f>
      </c>
      <c r="E21" s="32">
        <f>Écrire!J21</f>
      </c>
      <c r="G21" s="32">
        <f>Compréhension!AE21</f>
      </c>
      <c r="H21" s="32">
        <f>Correspondance!N22</f>
      </c>
      <c r="I21" s="32">
        <f>Correspondance!AH22</f>
      </c>
      <c r="J21" s="32">
        <f>Écrire!K21</f>
      </c>
      <c r="L21" s="32">
        <f>Compréhension!AF21</f>
      </c>
      <c r="M21" s="32">
        <f>Correspondance!O22</f>
      </c>
      <c r="N21" s="32">
        <f>Correspondance!AI22</f>
      </c>
      <c r="O21" s="32">
        <f>Écrire!L21</f>
      </c>
    </row>
    <row r="22" spans="1:15" ht="12.75">
      <c r="A22" s="34">
        <f>IF(ISBLANK(Compréhension!A22),"",Compréhension!A22)</f>
      </c>
      <c r="B22" s="32">
        <f>Compréhension!AD22</f>
      </c>
      <c r="C22" s="32">
        <f>Correspondance!M23</f>
      </c>
      <c r="D22" s="32">
        <f>Correspondance!AG23</f>
      </c>
      <c r="E22" s="32">
        <f>Écrire!J22</f>
      </c>
      <c r="G22" s="32">
        <f>Compréhension!AE22</f>
      </c>
      <c r="H22" s="32">
        <f>Correspondance!N23</f>
      </c>
      <c r="I22" s="32">
        <f>Correspondance!AH23</f>
      </c>
      <c r="J22" s="32">
        <f>Écrire!K22</f>
      </c>
      <c r="L22" s="32">
        <f>Compréhension!AF22</f>
      </c>
      <c r="M22" s="32">
        <f>Correspondance!O23</f>
      </c>
      <c r="N22" s="32">
        <f>Correspondance!AI23</f>
      </c>
      <c r="O22" s="32">
        <f>Écrire!L22</f>
      </c>
    </row>
    <row r="23" spans="1:15" ht="12.75">
      <c r="A23" s="34">
        <f>IF(ISBLANK(Compréhension!A23),"",Compréhension!A23)</f>
      </c>
      <c r="B23" s="32">
        <f>Compréhension!AD23</f>
      </c>
      <c r="C23" s="32">
        <f>Correspondance!M24</f>
      </c>
      <c r="D23" s="32">
        <f>Correspondance!AG24</f>
      </c>
      <c r="E23" s="32">
        <f>Écrire!J23</f>
      </c>
      <c r="G23" s="32">
        <f>Compréhension!AE23</f>
      </c>
      <c r="H23" s="32">
        <f>Correspondance!N24</f>
      </c>
      <c r="I23" s="32">
        <f>Correspondance!AH24</f>
      </c>
      <c r="J23" s="32">
        <f>Écrire!K23</f>
      </c>
      <c r="L23" s="32">
        <f>Compréhension!AF23</f>
      </c>
      <c r="M23" s="32">
        <f>Correspondance!O24</f>
      </c>
      <c r="N23" s="32">
        <f>Correspondance!AI24</f>
      </c>
      <c r="O23" s="32">
        <f>Écrire!L23</f>
      </c>
    </row>
    <row r="24" spans="1:15" ht="12.75">
      <c r="A24" s="34">
        <f>IF(ISBLANK(Compréhension!A24),"",Compréhension!A24)</f>
      </c>
      <c r="B24" s="32">
        <f>Compréhension!AD24</f>
      </c>
      <c r="C24" s="32">
        <f>Correspondance!M25</f>
      </c>
      <c r="D24" s="32">
        <f>Correspondance!AG25</f>
      </c>
      <c r="E24" s="32">
        <f>Écrire!J24</f>
      </c>
      <c r="G24" s="32">
        <f>Compréhension!AE24</f>
      </c>
      <c r="H24" s="32">
        <f>Correspondance!N25</f>
      </c>
      <c r="I24" s="32">
        <f>Correspondance!AH25</f>
      </c>
      <c r="J24" s="32">
        <f>Écrire!K24</f>
      </c>
      <c r="L24" s="32">
        <f>Compréhension!AF24</f>
      </c>
      <c r="M24" s="32">
        <f>Correspondance!O25</f>
      </c>
      <c r="N24" s="32">
        <f>Correspondance!AI25</f>
      </c>
      <c r="O24" s="32">
        <f>Écrire!L24</f>
      </c>
    </row>
    <row r="25" spans="1:15" ht="12.75">
      <c r="A25" s="34">
        <f>IF(ISBLANK(Compréhension!A25),"",Compréhension!A25)</f>
      </c>
      <c r="B25" s="32">
        <f>Compréhension!AD25</f>
      </c>
      <c r="C25" s="32">
        <f>Correspondance!M26</f>
      </c>
      <c r="D25" s="32">
        <f>Correspondance!AG26</f>
      </c>
      <c r="E25" s="32">
        <f>Écrire!J25</f>
      </c>
      <c r="G25" s="32">
        <f>Compréhension!AE25</f>
      </c>
      <c r="H25" s="32">
        <f>Correspondance!N26</f>
      </c>
      <c r="I25" s="32">
        <f>Correspondance!AH26</f>
      </c>
      <c r="J25" s="32">
        <f>Écrire!K25</f>
      </c>
      <c r="L25" s="32">
        <f>Compréhension!AF25</f>
      </c>
      <c r="M25" s="32">
        <f>Correspondance!O26</f>
      </c>
      <c r="N25" s="32">
        <f>Correspondance!AI26</f>
      </c>
      <c r="O25" s="32">
        <f>Écrire!L25</f>
      </c>
    </row>
    <row r="26" spans="1:15" ht="12.75">
      <c r="A26" s="34">
        <f>IF(ISBLANK(Compréhension!A26),"",Compréhension!A26)</f>
      </c>
      <c r="B26" s="32">
        <f>Compréhension!AD26</f>
      </c>
      <c r="C26" s="32">
        <f>Correspondance!M27</f>
      </c>
      <c r="D26" s="32">
        <f>Correspondance!AG27</f>
      </c>
      <c r="E26" s="32">
        <f>Écrire!J26</f>
      </c>
      <c r="G26" s="32">
        <f>Compréhension!AE26</f>
      </c>
      <c r="H26" s="32">
        <f>Correspondance!N27</f>
      </c>
      <c r="I26" s="32">
        <f>Correspondance!AH27</f>
      </c>
      <c r="J26" s="32">
        <f>Écrire!K26</f>
      </c>
      <c r="L26" s="32">
        <f>Compréhension!AF26</f>
      </c>
      <c r="M26" s="32">
        <f>Correspondance!O27</f>
      </c>
      <c r="N26" s="32">
        <f>Correspondance!AI27</f>
      </c>
      <c r="O26" s="32">
        <f>Écrire!L26</f>
      </c>
    </row>
    <row r="27" spans="1:15" ht="12.75">
      <c r="A27" s="34">
        <f>IF(ISBLANK(Compréhension!A27),"",Compréhension!A27)</f>
      </c>
      <c r="B27" s="32">
        <f>Compréhension!AD27</f>
      </c>
      <c r="C27" s="32">
        <f>Correspondance!M28</f>
      </c>
      <c r="D27" s="32">
        <f>Correspondance!AG28</f>
      </c>
      <c r="E27" s="32">
        <f>Écrire!J27</f>
      </c>
      <c r="G27" s="32">
        <f>Compréhension!AE27</f>
      </c>
      <c r="H27" s="32">
        <f>Correspondance!N28</f>
      </c>
      <c r="I27" s="32">
        <f>Correspondance!AH28</f>
      </c>
      <c r="J27" s="32">
        <f>Écrire!K27</f>
      </c>
      <c r="L27" s="32">
        <f>Compréhension!AF27</f>
      </c>
      <c r="M27" s="32">
        <f>Correspondance!O28</f>
      </c>
      <c r="N27" s="32">
        <f>Correspondance!AI28</f>
      </c>
      <c r="O27" s="32">
        <f>Écrire!L27</f>
      </c>
    </row>
    <row r="28" spans="1:15" ht="12.75">
      <c r="A28" s="34">
        <f>IF(ISBLANK(Compréhension!A28),"",Compréhension!A28)</f>
      </c>
      <c r="B28" s="32">
        <f>Compréhension!AD28</f>
      </c>
      <c r="C28" s="32">
        <f>Correspondance!M29</f>
      </c>
      <c r="D28" s="32">
        <f>Correspondance!AG29</f>
      </c>
      <c r="E28" s="32">
        <f>Écrire!J28</f>
      </c>
      <c r="G28" s="32">
        <f>Compréhension!AE28</f>
      </c>
      <c r="H28" s="32">
        <f>Correspondance!N29</f>
      </c>
      <c r="I28" s="32">
        <f>Correspondance!AH29</f>
      </c>
      <c r="J28" s="32">
        <f>Écrire!K28</f>
      </c>
      <c r="L28" s="32">
        <f>Compréhension!AF28</f>
      </c>
      <c r="M28" s="32">
        <f>Correspondance!O29</f>
      </c>
      <c r="N28" s="32">
        <f>Correspondance!AI29</f>
      </c>
      <c r="O28" s="32">
        <f>Écrire!L28</f>
      </c>
    </row>
    <row r="29" spans="1:15" ht="12.75">
      <c r="A29" s="34">
        <f>IF(ISBLANK(Compréhension!A29),"",Compréhension!A29)</f>
      </c>
      <c r="B29" s="32">
        <f>Compréhension!AD29</f>
      </c>
      <c r="C29" s="32">
        <f>Correspondance!M30</f>
      </c>
      <c r="D29" s="32">
        <f>Correspondance!AG30</f>
      </c>
      <c r="E29" s="32">
        <f>Écrire!J29</f>
      </c>
      <c r="G29" s="32">
        <f>Compréhension!AE29</f>
      </c>
      <c r="H29" s="32">
        <f>Correspondance!N30</f>
      </c>
      <c r="I29" s="32">
        <f>Correspondance!AH30</f>
      </c>
      <c r="J29" s="32">
        <f>Écrire!K29</f>
      </c>
      <c r="L29" s="32">
        <f>Compréhension!AF29</f>
      </c>
      <c r="M29" s="32">
        <f>Correspondance!O30</f>
      </c>
      <c r="N29" s="32">
        <f>Correspondance!AI30</f>
      </c>
      <c r="O29" s="32">
        <f>Écrire!L29</f>
      </c>
    </row>
    <row r="30" spans="1:15" ht="12.75">
      <c r="A30" s="34">
        <f>IF(ISBLANK(Compréhension!A30),"",Compréhension!A30)</f>
      </c>
      <c r="B30" s="32">
        <f>Compréhension!AD30</f>
      </c>
      <c r="C30" s="32">
        <f>Correspondance!M31</f>
      </c>
      <c r="D30" s="32">
        <f>Correspondance!AG31</f>
      </c>
      <c r="E30" s="32">
        <f>Écrire!J30</f>
      </c>
      <c r="G30" s="32">
        <f>Compréhension!AE30</f>
      </c>
      <c r="H30" s="32">
        <f>Correspondance!N31</f>
      </c>
      <c r="I30" s="32">
        <f>Correspondance!AH31</f>
      </c>
      <c r="J30" s="32">
        <f>Écrire!K30</f>
      </c>
      <c r="L30" s="32">
        <f>Compréhension!AF30</f>
      </c>
      <c r="M30" s="32">
        <f>Correspondance!O31</f>
      </c>
      <c r="N30" s="32">
        <f>Correspondance!AI31</f>
      </c>
      <c r="O30" s="32">
        <f>Écrire!L30</f>
      </c>
    </row>
    <row r="31" spans="1:15" ht="12.75">
      <c r="A31" s="34">
        <f>IF(ISBLANK(Compréhension!A31),"",Compréhension!A31)</f>
      </c>
      <c r="B31" s="32">
        <f>Compréhension!AD31</f>
      </c>
      <c r="C31" s="32">
        <f>Correspondance!M32</f>
      </c>
      <c r="D31" s="32">
        <f>Correspondance!AG32</f>
      </c>
      <c r="E31" s="32">
        <f>Écrire!J31</f>
      </c>
      <c r="G31" s="32">
        <f>Compréhension!AE31</f>
      </c>
      <c r="H31" s="32">
        <f>Correspondance!N32</f>
      </c>
      <c r="I31" s="32">
        <f>Correspondance!AH32</f>
      </c>
      <c r="J31" s="32">
        <f>Écrire!K31</f>
      </c>
      <c r="L31" s="32">
        <f>Compréhension!AF31</f>
      </c>
      <c r="M31" s="32">
        <f>Correspondance!O32</f>
      </c>
      <c r="N31" s="32">
        <f>Correspondance!AI32</f>
      </c>
      <c r="O31" s="32">
        <f>Écrire!L31</f>
      </c>
    </row>
    <row r="32" spans="1:15" ht="12.75">
      <c r="A32" s="34">
        <f>IF(ISBLANK(Compréhension!A32),"",Compréhension!A32)</f>
      </c>
      <c r="B32" s="32">
        <f>Compréhension!AD32</f>
      </c>
      <c r="C32" s="32">
        <f>Correspondance!M33</f>
      </c>
      <c r="D32" s="32">
        <f>Correspondance!AG33</f>
      </c>
      <c r="E32" s="32">
        <f>Écrire!J32</f>
      </c>
      <c r="G32" s="32">
        <f>Compréhension!AE32</f>
      </c>
      <c r="H32" s="32">
        <f>Correspondance!N33</f>
      </c>
      <c r="I32" s="32">
        <f>Correspondance!AH33</f>
      </c>
      <c r="J32" s="32">
        <f>Écrire!K32</f>
      </c>
      <c r="L32" s="32">
        <f>Compréhension!AF32</f>
      </c>
      <c r="M32" s="32">
        <f>Correspondance!O33</f>
      </c>
      <c r="N32" s="32">
        <f>Correspondance!AI33</f>
      </c>
      <c r="O32" s="32">
        <f>Écrire!L32</f>
      </c>
    </row>
    <row r="33" spans="1:15" ht="13.5" thickBot="1">
      <c r="A33" s="35">
        <f>IF(ISBLANK(Compréhension!A33),"",Compréhension!A33)</f>
      </c>
      <c r="B33" s="40">
        <f>Compréhension!AD33</f>
      </c>
      <c r="C33" s="40">
        <f>Correspondance!M34</f>
      </c>
      <c r="D33" s="40">
        <f>Correspondance!AG34</f>
      </c>
      <c r="E33" s="40">
        <f>Écrire!J33</f>
      </c>
      <c r="G33" s="40">
        <f>Compréhension!AE33</f>
      </c>
      <c r="H33" s="40">
        <f>Correspondance!N34</f>
      </c>
      <c r="I33" s="40">
        <f>Correspondance!AH34</f>
      </c>
      <c r="J33" s="40">
        <f>Écrire!K33</f>
      </c>
      <c r="L33" s="40">
        <f>Compréhension!AF33</f>
      </c>
      <c r="M33" s="40">
        <f>Correspondance!O34</f>
      </c>
      <c r="N33" s="40">
        <f>Correspondance!AI34</f>
      </c>
      <c r="O33" s="40">
        <f>Écrire!L33</f>
      </c>
    </row>
    <row r="34" ht="13.5" thickTop="1"/>
  </sheetData>
  <sheetProtection sheet="1" objects="1" scenarios="1" selectLockedCells="1"/>
  <mergeCells count="3">
    <mergeCell ref="A1:E1"/>
    <mergeCell ref="G1:J1"/>
    <mergeCell ref="L1:O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&amp;LInspection académique de l'Yonne&amp;RÉvaluations  maîrtise de la langue - fin GS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Yves.Dahan</dc:creator>
  <cp:keywords/>
  <dc:description/>
  <cp:lastModifiedBy>Yves</cp:lastModifiedBy>
  <dcterms:created xsi:type="dcterms:W3CDTF">2009-09-03T12:49:25Z</dcterms:created>
  <dcterms:modified xsi:type="dcterms:W3CDTF">2009-09-04T15:15:18Z</dcterms:modified>
  <cp:category/>
  <cp:version/>
  <cp:contentType/>
  <cp:contentStatus/>
</cp:coreProperties>
</file>